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pio\Dropbox\simulaatiot\exports\PP2\"/>
    </mc:Choice>
  </mc:AlternateContent>
  <bookViews>
    <workbookView xWindow="0" yWindow="0" windowWidth="25200" windowHeight="11160"/>
  </bookViews>
  <sheets>
    <sheet name="Portfolio Data Template" sheetId="1" r:id="rId1"/>
    <sheet name="PPM Dashboard" sheetId="2" r:id="rId2"/>
    <sheet name="PPM Dashboard (2)" sheetId="7" r:id="rId3"/>
    <sheet name="PPM process" sheetId="5" r:id="rId4"/>
    <sheet name="Graphs" sheetId="6" r:id="rId5"/>
    <sheet name="Sheet1" sheetId="8" r:id="rId6"/>
    <sheet name="Sheet2" sheetId="11" r:id="rId7"/>
  </sheets>
  <definedNames>
    <definedName name="_xlnm._FilterDatabase" localSheetId="0" hidden="1">'Portfolio Data Template'!$B$5:$W$24</definedName>
  </definedNames>
  <calcPr calcId="171027"/>
</workbook>
</file>

<file path=xl/calcChain.xml><?xml version="1.0" encoding="utf-8"?>
<calcChain xmlns="http://schemas.openxmlformats.org/spreadsheetml/2006/main">
  <c r="T49" i="1" l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25" i="1"/>
  <c r="M17" i="2" l="1"/>
  <c r="M18" i="2"/>
  <c r="M16" i="2"/>
  <c r="K17" i="2"/>
  <c r="K18" i="2"/>
  <c r="K16" i="2"/>
  <c r="I17" i="2"/>
  <c r="I18" i="2"/>
  <c r="I16" i="2"/>
  <c r="M8" i="2" l="1"/>
  <c r="M9" i="2"/>
  <c r="M10" i="2"/>
  <c r="M7" i="2"/>
  <c r="K8" i="2"/>
  <c r="K9" i="2"/>
  <c r="K10" i="2"/>
  <c r="K7" i="2"/>
  <c r="I8" i="2"/>
  <c r="I9" i="2"/>
  <c r="I10" i="2"/>
  <c r="I7" i="2"/>
</calcChain>
</file>

<file path=xl/sharedStrings.xml><?xml version="1.0" encoding="utf-8"?>
<sst xmlns="http://schemas.openxmlformats.org/spreadsheetml/2006/main" count="413" uniqueCount="213">
  <si>
    <t xml:space="preserve"> </t>
  </si>
  <si>
    <t>Product Portfolio Management targets and KPIs</t>
  </si>
  <si>
    <t>Strategic Fit</t>
  </si>
  <si>
    <t>Services</t>
  </si>
  <si>
    <t>Passenger cars</t>
  </si>
  <si>
    <t>Buses</t>
  </si>
  <si>
    <t>Vans</t>
  </si>
  <si>
    <t>Trucs</t>
  </si>
  <si>
    <t>Full-size bus</t>
  </si>
  <si>
    <t>Mini bus</t>
  </si>
  <si>
    <t>Mini van</t>
  </si>
  <si>
    <t>Full-size van</t>
  </si>
  <si>
    <t>Transportation</t>
  </si>
  <si>
    <t>Mini truck</t>
  </si>
  <si>
    <t>Full-size truck</t>
  </si>
  <si>
    <t>3 year maintenance</t>
  </si>
  <si>
    <t>5 years maintenance</t>
  </si>
  <si>
    <t>Customers
1) Global
2) Regional
3) Local
4) All</t>
  </si>
  <si>
    <t>1) Low Risk
2) Medium Risk
2) High Risk</t>
  </si>
  <si>
    <t>Item Description</t>
  </si>
  <si>
    <t>Market and Customer classification</t>
  </si>
  <si>
    <t>Product Data</t>
  </si>
  <si>
    <t>Product life cycle phase</t>
  </si>
  <si>
    <t>Value maximization</t>
  </si>
  <si>
    <t>Market segments</t>
  </si>
  <si>
    <t>Market segments
1) Future Potential
2) Existing growth
3) Existing mature
4) Existing decline</t>
  </si>
  <si>
    <t>Cost of Goods Sold,
COGS [k€]</t>
  </si>
  <si>
    <t>Profit Margin [k€]</t>
  </si>
  <si>
    <t>Profit [%]</t>
  </si>
  <si>
    <t>NPD Portfolio
[date of planned ramp up]</t>
  </si>
  <si>
    <t>Maintain portfolio
[date of planned ramp down]</t>
  </si>
  <si>
    <t>Warranty Portfolio
[date of planned end of warranty]</t>
  </si>
  <si>
    <t>Archive Portfolio
[date of planned end of archive]</t>
  </si>
  <si>
    <t>Targeted Sales Turn over / year [k€]</t>
  </si>
  <si>
    <t>Actual Sales Turnover/year [k€]</t>
  </si>
  <si>
    <t>Medium risk</t>
  </si>
  <si>
    <t>Gross Marging [k€]</t>
  </si>
  <si>
    <t>Planned new investments [k€]</t>
  </si>
  <si>
    <t>Competitive Advantage</t>
  </si>
  <si>
    <t>1) Differentiation
2) Cost competitiveness
3) Both</t>
  </si>
  <si>
    <t>1) New item totally
2) New item based on existing sellable items
3) New item based on new technical items
4) New item based on existing technical items</t>
  </si>
  <si>
    <t>1) Future technology
2) Existing dominant technology
3) Old declining technology
4) All</t>
  </si>
  <si>
    <t xml:space="preserve"> Degree if newness / Use of platforms and common modules</t>
  </si>
  <si>
    <t>Type of item</t>
  </si>
  <si>
    <t>1) HW
2) SW
3) Services
4) Mixed</t>
  </si>
  <si>
    <t>Planned resources [HC]</t>
  </si>
  <si>
    <t>Actual resources [HC]</t>
  </si>
  <si>
    <t xml:space="preserve"> totally new products</t>
  </si>
  <si>
    <t>major enhancements</t>
  </si>
  <si>
    <t>small enhancements</t>
  </si>
  <si>
    <t>Strategic fit</t>
  </si>
  <si>
    <t>Type of products</t>
  </si>
  <si>
    <t>Future Potential</t>
  </si>
  <si>
    <t>Existing growth</t>
  </si>
  <si>
    <t>Existing mature</t>
  </si>
  <si>
    <t>Existing decline</t>
  </si>
  <si>
    <t>Degree of newness</t>
  </si>
  <si>
    <t>Risk level</t>
  </si>
  <si>
    <t>Medium risk products</t>
  </si>
  <si>
    <t>Low risk products</t>
  </si>
  <si>
    <t>High risk products</t>
  </si>
  <si>
    <t>NPD products</t>
  </si>
  <si>
    <t>Maintain products</t>
  </si>
  <si>
    <t>Strategic products</t>
  </si>
  <si>
    <t>Supportive products</t>
  </si>
  <si>
    <t xml:space="preserve">Non strategic products </t>
  </si>
  <si>
    <t>Warranty products</t>
  </si>
  <si>
    <t>Number of inactive items</t>
  </si>
  <si>
    <t>Number of active items items [pcs]
(identified forecast, sales, deliveries, customer contracts)</t>
  </si>
  <si>
    <t>HW products</t>
  </si>
  <si>
    <t>SW products</t>
  </si>
  <si>
    <t>Services products</t>
  </si>
  <si>
    <t>Document products</t>
  </si>
  <si>
    <t>Planned Resources [HC]</t>
  </si>
  <si>
    <t>Product structure level classification 
(Vertical portfolios)</t>
  </si>
  <si>
    <t>Product life cycle
(Horizontal sub portfolios)</t>
  </si>
  <si>
    <t>Vertical sub portfolios</t>
  </si>
  <si>
    <t>Archive products</t>
  </si>
  <si>
    <t>Life cycle, Horizontal sub portfolios</t>
  </si>
  <si>
    <t>Solution</t>
  </si>
  <si>
    <t>Product Family</t>
  </si>
  <si>
    <t>Product Conf</t>
  </si>
  <si>
    <t>Sales Item</t>
  </si>
  <si>
    <t>Version Item/Main Assy</t>
  </si>
  <si>
    <t>Component</t>
  </si>
  <si>
    <t>Sub Assy</t>
  </si>
  <si>
    <t>Size of portfolio</t>
  </si>
  <si>
    <t>Sales Turn Over</t>
  </si>
  <si>
    <t>Cost</t>
  </si>
  <si>
    <t>Profitability</t>
  </si>
  <si>
    <t>Balance</t>
  </si>
  <si>
    <t xml:space="preserve">
1) Strategic
2) Supportive
3) Non strategic</t>
  </si>
  <si>
    <t>Process participants</t>
  </si>
  <si>
    <t>Total</t>
  </si>
  <si>
    <t xml:space="preserve"> +10</t>
  </si>
  <si>
    <t>High risk</t>
  </si>
  <si>
    <t>Low risk</t>
  </si>
  <si>
    <t>Global</t>
  </si>
  <si>
    <t>Customers</t>
  </si>
  <si>
    <t>Regional</t>
  </si>
  <si>
    <t>Local</t>
  </si>
  <si>
    <t>Future technology</t>
  </si>
  <si>
    <t>Number of replaced previous items?</t>
  </si>
  <si>
    <t>Number of replaced previous items [pcs]</t>
  </si>
  <si>
    <t>Profit % per Market Segment</t>
  </si>
  <si>
    <t>Number of active items per Market Segment</t>
  </si>
  <si>
    <t>Actual Sales Turover per Market Segment</t>
  </si>
  <si>
    <t>Sales Turnover increase, Actual vs targeted [%] within 1 year</t>
  </si>
  <si>
    <t>Profit % per Strategic Fit</t>
  </si>
  <si>
    <t>Number of active items per Strategic Fit</t>
  </si>
  <si>
    <t>Actual Sales Turnover per Strategic Fit</t>
  </si>
  <si>
    <t>Number of active items items [pcs]
(identified forecast, sales, deliveries, contracted)</t>
  </si>
  <si>
    <t>Future market segment</t>
  </si>
  <si>
    <t>Future Customer</t>
  </si>
  <si>
    <t>x</t>
  </si>
  <si>
    <t>Existing market segment</t>
  </si>
  <si>
    <t>Existing Customer</t>
  </si>
  <si>
    <t>Existing technology</t>
  </si>
  <si>
    <t>Declining market segment</t>
  </si>
  <si>
    <t>Declining Customer</t>
  </si>
  <si>
    <t>Declining technology</t>
  </si>
  <si>
    <t>Targeted sales turn over / year [k€]</t>
  </si>
  <si>
    <t>Actual sales turnover/year [k€]</t>
  </si>
  <si>
    <t>Gross marging [k€]</t>
  </si>
  <si>
    <t>Profit margin [k€]</t>
  </si>
  <si>
    <t>1) Low risk
2) Medium risk
2) High risk</t>
  </si>
  <si>
    <t>Sales turnover increase, actual vs targeted [%] within 1 year</t>
  </si>
  <si>
    <t>Cost of goods sold (
COGS) [k€]</t>
  </si>
  <si>
    <t>How is the current product porfolio seen from different view points</t>
  </si>
  <si>
    <t>How current is the product porfolio seen from different view points</t>
  </si>
  <si>
    <t>Type of products…</t>
  </si>
  <si>
    <t>Horizontal sub portfolios</t>
  </si>
  <si>
    <t xml:space="preserve">Strategic fit </t>
  </si>
  <si>
    <t>00 = Market Segment
0 = Customer
1 = Solution
2= Product Family
3 = Product Conf
4 = Sales Item</t>
  </si>
  <si>
    <t>1</t>
  </si>
  <si>
    <t>1/1</t>
  </si>
  <si>
    <t>1/2</t>
  </si>
  <si>
    <t>1/3</t>
  </si>
  <si>
    <t>1/4</t>
  </si>
  <si>
    <t>2/1</t>
  </si>
  <si>
    <t>1/1/1</t>
  </si>
  <si>
    <t>1/1/2</t>
  </si>
  <si>
    <t>1/1/3</t>
  </si>
  <si>
    <t>1/1/4</t>
  </si>
  <si>
    <t>1/2/1</t>
  </si>
  <si>
    <t>1/2/2</t>
  </si>
  <si>
    <t>1/3/1</t>
  </si>
  <si>
    <t>1/3/2</t>
  </si>
  <si>
    <t>1/4/1</t>
  </si>
  <si>
    <t>1/4/2</t>
  </si>
  <si>
    <t>2/1/1</t>
  </si>
  <si>
    <t>2/1/2</t>
  </si>
  <si>
    <t>2</t>
  </si>
  <si>
    <t>Price</t>
  </si>
  <si>
    <t>1/1/1/1</t>
  </si>
  <si>
    <t>Sedan</t>
  </si>
  <si>
    <t>SUV</t>
  </si>
  <si>
    <t>Coupe</t>
  </si>
  <si>
    <t>Covertible</t>
  </si>
  <si>
    <t>1/1/1/2</t>
  </si>
  <si>
    <t>1/1/1/3</t>
  </si>
  <si>
    <t>1/1/1/4</t>
  </si>
  <si>
    <t>1/1/1/5</t>
  </si>
  <si>
    <t>1/1/1/6</t>
  </si>
  <si>
    <t>1/1/1/7</t>
  </si>
  <si>
    <t>1/1/1/8</t>
  </si>
  <si>
    <t>1/1/1/9</t>
  </si>
  <si>
    <t>1/1/1/10</t>
  </si>
  <si>
    <t>1/2017</t>
  </si>
  <si>
    <t>1/2025</t>
  </si>
  <si>
    <t>1/2034</t>
  </si>
  <si>
    <t>2017 A3</t>
  </si>
  <si>
    <t>2017 S3</t>
  </si>
  <si>
    <t>2017 A4</t>
  </si>
  <si>
    <t>2017 A6</t>
  </si>
  <si>
    <t>2017 S6</t>
  </si>
  <si>
    <t>2017 A7</t>
  </si>
  <si>
    <t>2017 S7</t>
  </si>
  <si>
    <t>2017 RS 7</t>
  </si>
  <si>
    <t>2017 A8 L</t>
  </si>
  <si>
    <t>2017 S8 Plus</t>
  </si>
  <si>
    <t>2017 A3 Sportback e-tron</t>
  </si>
  <si>
    <t>2017 A4 allroad</t>
  </si>
  <si>
    <t>2017 Q3</t>
  </si>
  <si>
    <t>2017 Q5</t>
  </si>
  <si>
    <t>2017 SQ5</t>
  </si>
  <si>
    <t>2017 Q7</t>
  </si>
  <si>
    <t>1/1/2/1</t>
  </si>
  <si>
    <t>1/1/2/2</t>
  </si>
  <si>
    <t>1/1/2/3</t>
  </si>
  <si>
    <t>1/1/2/4</t>
  </si>
  <si>
    <t>1/1/2/5</t>
  </si>
  <si>
    <t>1/1/2/6</t>
  </si>
  <si>
    <t>2017 R8</t>
  </si>
  <si>
    <t>2017 A5 Sport</t>
  </si>
  <si>
    <t>2017 S5</t>
  </si>
  <si>
    <t>2017 TT Coupe</t>
  </si>
  <si>
    <t>2017 TTS Coupe</t>
  </si>
  <si>
    <t>1/1/3/1</t>
  </si>
  <si>
    <t>1/1/3/2</t>
  </si>
  <si>
    <t>1/1/3/3</t>
  </si>
  <si>
    <t>1/1/3/4</t>
  </si>
  <si>
    <t>1/1/3/5</t>
  </si>
  <si>
    <t>2017 A3 Cabriolet</t>
  </si>
  <si>
    <t>2017 A5 Sport Cabriolet</t>
  </si>
  <si>
    <t>2017 S5 Cabriolet</t>
  </si>
  <si>
    <t>2017 TT Roadster</t>
  </si>
  <si>
    <t>1/1/4/1</t>
  </si>
  <si>
    <t>1/1/4/2</t>
  </si>
  <si>
    <t>1/1/4/3</t>
  </si>
  <si>
    <t>1/1/4/4</t>
  </si>
  <si>
    <t>Volume / year</t>
  </si>
  <si>
    <t>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</si>
</sst>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/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0" fillId="0" borderId="0" xfId="0" applyFont="1" applyFill="1" applyBorder="1" applyAlignment="1">
      <alignment horizontal="left" indent="3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0" fillId="0" borderId="0" xfId="0" applyBorder="1"/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0" fillId="0" borderId="3" xfId="0" applyBorder="1"/>
    <xf numFmtId="3" fontId="1" fillId="0" borderId="1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3" xfId="0" applyNumberFormat="1" applyFont="1" applyBorder="1" applyAlignment="1">
      <alignment horizontal="right" vertical="top" wrapText="1"/>
    </xf>
    <xf numFmtId="0" fontId="0" fillId="0" borderId="0" xfId="0" applyFont="1" applyBorder="1" applyAlignment="1">
      <alignment horizontal="center" vertical="center" wrapText="1"/>
    </xf>
    <xf numFmtId="3" fontId="0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3" fontId="0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 applyAlignment="1">
      <alignment wrapText="1"/>
    </xf>
    <xf numFmtId="0" fontId="0" fillId="0" borderId="2" xfId="0" applyBorder="1"/>
    <xf numFmtId="0" fontId="0" fillId="0" borderId="0" xfId="0" applyFont="1" applyBorder="1" applyAlignment="1">
      <alignment vertical="top" wrapText="1"/>
    </xf>
    <xf numFmtId="3" fontId="0" fillId="0" borderId="0" xfId="0" applyNumberFormat="1" applyFont="1" applyBorder="1" applyAlignment="1">
      <alignment vertical="top" wrapText="1"/>
    </xf>
    <xf numFmtId="0" fontId="0" fillId="0" borderId="0" xfId="0" applyFont="1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3" fontId="0" fillId="0" borderId="0" xfId="0" applyNumberFormat="1" applyFont="1" applyBorder="1" applyAlignment="1">
      <alignment horizontal="right" indent="2"/>
    </xf>
    <xf numFmtId="0" fontId="0" fillId="0" borderId="0" xfId="0" applyFont="1" applyBorder="1" applyAlignment="1">
      <alignment horizontal="right" indent="2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 indent="3"/>
    </xf>
    <xf numFmtId="0" fontId="1" fillId="0" borderId="0" xfId="0" applyFont="1" applyBorder="1" applyAlignment="1">
      <alignment horizontal="left" indent="1"/>
    </xf>
    <xf numFmtId="49" fontId="0" fillId="0" borderId="0" xfId="0" applyNumberFormat="1" applyFont="1" applyAlignment="1">
      <alignment horizontal="center" vertical="center" wrapText="1"/>
    </xf>
    <xf numFmtId="1" fontId="0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vertical="top" wrapText="1"/>
    </xf>
    <xf numFmtId="3" fontId="1" fillId="0" borderId="2" xfId="0" applyNumberFormat="1" applyFont="1" applyFill="1" applyBorder="1" applyAlignment="1">
      <alignment vertical="top" wrapText="1"/>
    </xf>
    <xf numFmtId="3" fontId="0" fillId="0" borderId="0" xfId="0" applyNumberFormat="1" applyFont="1"/>
    <xf numFmtId="2" fontId="0" fillId="0" borderId="0" xfId="0" applyNumberFormat="1" applyFont="1"/>
    <xf numFmtId="2" fontId="0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top" wrapText="1"/>
    </xf>
    <xf numFmtId="49" fontId="1" fillId="0" borderId="0" xfId="0" applyNumberFormat="1" applyFont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vertical="top" wrapText="1"/>
    </xf>
    <xf numFmtId="0" fontId="0" fillId="0" borderId="0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quotePrefix="1" applyNumberFormat="1" applyFont="1" applyBorder="1" applyAlignment="1">
      <alignment horizontal="center" vertical="center" wrapText="1"/>
    </xf>
    <xf numFmtId="49" fontId="0" fillId="0" borderId="0" xfId="0" quotePrefix="1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49" fontId="0" fillId="0" borderId="0" xfId="0" quotePrefix="1" applyNumberForma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/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'PPM Dashboard'!$S$11:$S$14</c:f>
              <c:strCache>
                <c:ptCount val="4"/>
                <c:pt idx="0">
                  <c:v>Future Potential</c:v>
                </c:pt>
                <c:pt idx="1">
                  <c:v>Existing growth</c:v>
                </c:pt>
                <c:pt idx="2">
                  <c:v>Existing mature</c:v>
                </c:pt>
                <c:pt idx="3">
                  <c:v>Existing decline</c:v>
                </c:pt>
              </c:strCache>
            </c:strRef>
          </c:cat>
          <c:val>
            <c:numRef>
              <c:f>'PPM Dashboard'!$U$11:$U$14</c:f>
              <c:numCache>
                <c:formatCode>#,##0</c:formatCode>
                <c:ptCount val="4"/>
                <c:pt idx="0" formatCode="General">
                  <c:v>300</c:v>
                </c:pt>
                <c:pt idx="1">
                  <c:v>8000</c:v>
                </c:pt>
                <c:pt idx="2">
                  <c:v>90900</c:v>
                </c:pt>
                <c:pt idx="3" formatCode="General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B8-4F51-965E-0D7AD21C9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5377400"/>
        <c:axId val="215377792"/>
      </c:lineChart>
      <c:catAx>
        <c:axId val="215377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5377792"/>
        <c:crosses val="autoZero"/>
        <c:auto val="1"/>
        <c:lblAlgn val="ctr"/>
        <c:lblOffset val="100"/>
        <c:noMultiLvlLbl val="0"/>
      </c:catAx>
      <c:valAx>
        <c:axId val="21537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5377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'PPM Dashboard'!$S$16:$S$19</c:f>
              <c:strCache>
                <c:ptCount val="4"/>
                <c:pt idx="0">
                  <c:v>Future Potential</c:v>
                </c:pt>
                <c:pt idx="1">
                  <c:v>Existing growth</c:v>
                </c:pt>
                <c:pt idx="2">
                  <c:v>Existing mature</c:v>
                </c:pt>
                <c:pt idx="3">
                  <c:v>Existing decline</c:v>
                </c:pt>
              </c:strCache>
            </c:strRef>
          </c:cat>
          <c:val>
            <c:numRef>
              <c:f>'PPM Dashboard'!$U$16:$U$19</c:f>
              <c:numCache>
                <c:formatCode>General</c:formatCode>
                <c:ptCount val="4"/>
                <c:pt idx="0">
                  <c:v>17300</c:v>
                </c:pt>
                <c:pt idx="1">
                  <c:v>12700</c:v>
                </c:pt>
                <c:pt idx="2">
                  <c:v>45500</c:v>
                </c:pt>
                <c:pt idx="3">
                  <c:v>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41-4F12-8A39-F0AC0B5C2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5378576"/>
        <c:axId val="215378968"/>
      </c:lineChart>
      <c:catAx>
        <c:axId val="215378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5378968"/>
        <c:crosses val="autoZero"/>
        <c:auto val="1"/>
        <c:lblAlgn val="ctr"/>
        <c:lblOffset val="100"/>
        <c:noMultiLvlLbl val="0"/>
      </c:catAx>
      <c:valAx>
        <c:axId val="215378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5378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'PPM Dashboard'!$S$21:$S$23</c:f>
              <c:strCache>
                <c:ptCount val="3"/>
                <c:pt idx="0">
                  <c:v>Strategic products</c:v>
                </c:pt>
                <c:pt idx="1">
                  <c:v>Supportive products</c:v>
                </c:pt>
                <c:pt idx="2">
                  <c:v>Non strategic products </c:v>
                </c:pt>
              </c:strCache>
            </c:strRef>
          </c:cat>
          <c:val>
            <c:numRef>
              <c:f>'PPM Dashboard'!$T$21:$T$23</c:f>
              <c:numCache>
                <c:formatCode>General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D3-453A-9AA9-0CFA42F317B9}"/>
            </c:ext>
          </c:extLst>
        </c:ser>
        <c:ser>
          <c:idx val="1"/>
          <c:order val="1"/>
          <c:marker>
            <c:symbol val="none"/>
          </c:marker>
          <c:cat>
            <c:strRef>
              <c:f>'PPM Dashboard'!$S$21:$S$23</c:f>
              <c:strCache>
                <c:ptCount val="3"/>
                <c:pt idx="0">
                  <c:v>Strategic products</c:v>
                </c:pt>
                <c:pt idx="1">
                  <c:v>Supportive products</c:v>
                </c:pt>
                <c:pt idx="2">
                  <c:v>Non strategic products </c:v>
                </c:pt>
              </c:strCache>
            </c:strRef>
          </c:cat>
          <c:val>
            <c:numRef>
              <c:f>'PPM Dashboard'!$U$21:$U$23</c:f>
              <c:numCache>
                <c:formatCode>0.00</c:formatCode>
                <c:ptCount val="3"/>
                <c:pt idx="0">
                  <c:v>8.6015936254980083</c:v>
                </c:pt>
                <c:pt idx="1">
                  <c:v>10.625</c:v>
                </c:pt>
                <c:pt idx="2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D3-453A-9AA9-0CFA42F31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5379752"/>
        <c:axId val="215380144"/>
      </c:lineChart>
      <c:catAx>
        <c:axId val="215379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5380144"/>
        <c:crosses val="autoZero"/>
        <c:auto val="1"/>
        <c:lblAlgn val="ctr"/>
        <c:lblOffset val="100"/>
        <c:noMultiLvlLbl val="0"/>
      </c:catAx>
      <c:valAx>
        <c:axId val="215380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53797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'PPM Dashboard'!$S$25:$S$27</c:f>
              <c:strCache>
                <c:ptCount val="3"/>
                <c:pt idx="0">
                  <c:v>Strategic products</c:v>
                </c:pt>
                <c:pt idx="1">
                  <c:v>Supportive products</c:v>
                </c:pt>
                <c:pt idx="2">
                  <c:v>Non strategic products </c:v>
                </c:pt>
              </c:strCache>
            </c:strRef>
          </c:cat>
          <c:val>
            <c:numRef>
              <c:f>'PPM Dashboard'!$T$25:$T$27</c:f>
              <c:numCache>
                <c:formatCode>General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A1-4177-B830-0CD181915811}"/>
            </c:ext>
          </c:extLst>
        </c:ser>
        <c:ser>
          <c:idx val="1"/>
          <c:order val="1"/>
          <c:marker>
            <c:symbol val="none"/>
          </c:marker>
          <c:cat>
            <c:strRef>
              <c:f>'PPM Dashboard'!$S$25:$S$27</c:f>
              <c:strCache>
                <c:ptCount val="3"/>
                <c:pt idx="0">
                  <c:v>Strategic products</c:v>
                </c:pt>
                <c:pt idx="1">
                  <c:v>Supportive products</c:v>
                </c:pt>
                <c:pt idx="2">
                  <c:v>Non strategic products </c:v>
                </c:pt>
              </c:strCache>
            </c:strRef>
          </c:cat>
          <c:val>
            <c:numRef>
              <c:f>'PPM Dashboard'!$U$25:$U$27</c:f>
              <c:numCache>
                <c:formatCode>General</c:formatCode>
                <c:ptCount val="3"/>
                <c:pt idx="0">
                  <c:v>15000</c:v>
                </c:pt>
                <c:pt idx="1">
                  <c:v>20000</c:v>
                </c:pt>
                <c:pt idx="2">
                  <c:v>65000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A1-4177-B830-0CD181915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6838352"/>
        <c:axId val="216838744"/>
      </c:lineChart>
      <c:catAx>
        <c:axId val="216838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6838744"/>
        <c:crosses val="autoZero"/>
        <c:auto val="1"/>
        <c:lblAlgn val="ctr"/>
        <c:lblOffset val="100"/>
        <c:noMultiLvlLbl val="0"/>
      </c:catAx>
      <c:valAx>
        <c:axId val="216838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6838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'PPM Dashboard'!$S$6:$S$9</c:f>
              <c:strCache>
                <c:ptCount val="4"/>
                <c:pt idx="0">
                  <c:v>Future Potential</c:v>
                </c:pt>
                <c:pt idx="1">
                  <c:v>Existing growth</c:v>
                </c:pt>
                <c:pt idx="2">
                  <c:v>Existing mature</c:v>
                </c:pt>
                <c:pt idx="3">
                  <c:v>Existing decline</c:v>
                </c:pt>
              </c:strCache>
            </c:strRef>
          </c:cat>
          <c:val>
            <c:numRef>
              <c:f>'PPM Dashboard'!$T$6:$T$9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1C-4247-8C69-2AC6886A672C}"/>
            </c:ext>
          </c:extLst>
        </c:ser>
        <c:ser>
          <c:idx val="1"/>
          <c:order val="1"/>
          <c:marker>
            <c:symbol val="none"/>
          </c:marker>
          <c:cat>
            <c:strRef>
              <c:f>'PPM Dashboard'!$S$6:$S$9</c:f>
              <c:strCache>
                <c:ptCount val="4"/>
                <c:pt idx="0">
                  <c:v>Future Potential</c:v>
                </c:pt>
                <c:pt idx="1">
                  <c:v>Existing growth</c:v>
                </c:pt>
                <c:pt idx="2">
                  <c:v>Existing mature</c:v>
                </c:pt>
                <c:pt idx="3">
                  <c:v>Existing decline</c:v>
                </c:pt>
              </c:strCache>
            </c:strRef>
          </c:cat>
          <c:val>
            <c:numRef>
              <c:f>'PPM Dashboard'!$U$6:$U$9</c:f>
              <c:numCache>
                <c:formatCode>0.00</c:formatCode>
                <c:ptCount val="4"/>
                <c:pt idx="0">
                  <c:v>34.682080924855491</c:v>
                </c:pt>
                <c:pt idx="1">
                  <c:v>43.30708661417323</c:v>
                </c:pt>
                <c:pt idx="2">
                  <c:v>20.659340659340657</c:v>
                </c:pt>
                <c:pt idx="3">
                  <c:v>5.3333333333333339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1C-4247-8C69-2AC6886A6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6841096"/>
        <c:axId val="216841488"/>
      </c:lineChart>
      <c:catAx>
        <c:axId val="216841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6841488"/>
        <c:crosses val="autoZero"/>
        <c:auto val="1"/>
        <c:lblAlgn val="ctr"/>
        <c:lblOffset val="100"/>
        <c:noMultiLvlLbl val="0"/>
      </c:catAx>
      <c:valAx>
        <c:axId val="216841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6841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'PPM Dashboard'!$S$29:$S$31</c:f>
              <c:strCache>
                <c:ptCount val="3"/>
                <c:pt idx="0">
                  <c:v>Strategic products</c:v>
                </c:pt>
                <c:pt idx="1">
                  <c:v>Supportive products</c:v>
                </c:pt>
                <c:pt idx="2">
                  <c:v>Non strategic products </c:v>
                </c:pt>
              </c:strCache>
            </c:strRef>
          </c:cat>
          <c:val>
            <c:numRef>
              <c:f>'PPM Dashboard'!$T$29:$T$31</c:f>
              <c:numCache>
                <c:formatCode>General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B1-46E1-9920-6B41B3511B8F}"/>
            </c:ext>
          </c:extLst>
        </c:ser>
        <c:ser>
          <c:idx val="1"/>
          <c:order val="1"/>
          <c:marker>
            <c:symbol val="none"/>
          </c:marker>
          <c:cat>
            <c:strRef>
              <c:f>'PPM Dashboard'!$S$29:$S$31</c:f>
              <c:strCache>
                <c:ptCount val="3"/>
                <c:pt idx="0">
                  <c:v>Strategic products</c:v>
                </c:pt>
                <c:pt idx="1">
                  <c:v>Supportive products</c:v>
                </c:pt>
                <c:pt idx="2">
                  <c:v>Non strategic products </c:v>
                </c:pt>
              </c:strCache>
            </c:strRef>
          </c:cat>
          <c:val>
            <c:numRef>
              <c:f>'PPM Dashboard'!$U$29:$U$31</c:f>
              <c:numCache>
                <c:formatCode>General</c:formatCode>
                <c:ptCount val="3"/>
                <c:pt idx="0">
                  <c:v>50200</c:v>
                </c:pt>
                <c:pt idx="1">
                  <c:v>12000</c:v>
                </c:pt>
                <c:pt idx="2">
                  <c:v>16300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B1-46E1-9920-6B41B351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6931376"/>
        <c:axId val="216931768"/>
      </c:lineChart>
      <c:catAx>
        <c:axId val="216931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6931768"/>
        <c:crosses val="autoZero"/>
        <c:auto val="1"/>
        <c:lblAlgn val="ctr"/>
        <c:lblOffset val="100"/>
        <c:noMultiLvlLbl val="0"/>
      </c:catAx>
      <c:valAx>
        <c:axId val="216931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6931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326571</xdr:colOff>
      <xdr:row>14</xdr:row>
      <xdr:rowOff>68035</xdr:rowOff>
    </xdr:from>
    <xdr:to>
      <xdr:col>20</xdr:col>
      <xdr:colOff>13607</xdr:colOff>
      <xdr:row>15</xdr:row>
      <xdr:rowOff>163284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2314464" y="4122964"/>
          <a:ext cx="3116036" cy="28574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 sz="1100"/>
        </a:p>
      </xdr:txBody>
    </xdr:sp>
    <xdr:clientData/>
  </xdr:twoCellAnchor>
  <xdr:oneCellAnchor>
    <xdr:from>
      <xdr:col>18</xdr:col>
      <xdr:colOff>131538</xdr:colOff>
      <xdr:row>30</xdr:row>
      <xdr:rowOff>110370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4262156" y="39651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 baseline="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31</xdr:row>
      <xdr:rowOff>110370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4295213" y="71969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 baseline="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274375</xdr:colOff>
      <xdr:row>1</xdr:row>
      <xdr:rowOff>169042</xdr:rowOff>
    </xdr:from>
    <xdr:to>
      <xdr:col>5</xdr:col>
      <xdr:colOff>522025</xdr:colOff>
      <xdr:row>1</xdr:row>
      <xdr:rowOff>778642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446200" y="1054867"/>
          <a:ext cx="857250" cy="6096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Company</a:t>
          </a:r>
          <a:r>
            <a:rPr lang="en-US" sz="900" b="0" baseline="0"/>
            <a:t> </a:t>
          </a:r>
          <a:r>
            <a:rPr lang="en-US" sz="900" b="0"/>
            <a:t>Strategy  Creation</a:t>
          </a:r>
        </a:p>
      </xdr:txBody>
    </xdr:sp>
    <xdr:clientData/>
  </xdr:twoCellAnchor>
  <xdr:twoCellAnchor>
    <xdr:from>
      <xdr:col>5</xdr:col>
      <xdr:colOff>522025</xdr:colOff>
      <xdr:row>1</xdr:row>
      <xdr:rowOff>473842</xdr:rowOff>
    </xdr:from>
    <xdr:to>
      <xdr:col>6</xdr:col>
      <xdr:colOff>105755</xdr:colOff>
      <xdr:row>1</xdr:row>
      <xdr:rowOff>479437</xdr:rowOff>
    </xdr:to>
    <xdr:cxnSp macro="">
      <xdr:nvCxnSpPr>
        <xdr:cNvPr id="7" name="Elbow Connector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>
          <a:stCxn id="3" idx="3"/>
          <a:endCxn id="8" idx="1"/>
        </xdr:cNvCxnSpPr>
      </xdr:nvCxnSpPr>
      <xdr:spPr>
        <a:xfrm>
          <a:off x="4303450" y="1359667"/>
          <a:ext cx="193330" cy="5595"/>
        </a:xfrm>
        <a:prstGeom prst="bentConnector3">
          <a:avLst>
            <a:gd name="adj1" fmla="val 50000"/>
          </a:avLst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105755</xdr:colOff>
      <xdr:row>1</xdr:row>
      <xdr:rowOff>174637</xdr:rowOff>
    </xdr:from>
    <xdr:to>
      <xdr:col>7</xdr:col>
      <xdr:colOff>415843</xdr:colOff>
      <xdr:row>1</xdr:row>
      <xdr:rowOff>784237</xdr:rowOff>
    </xdr:to>
    <xdr:sp macro="" textlink="">
      <xdr:nvSpPr>
        <xdr:cNvPr id="8" name="Rounded Rectangl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4496780" y="1060462"/>
          <a:ext cx="919688" cy="6096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Creation of Mission Statement (MS)</a:t>
          </a:r>
        </a:p>
      </xdr:txBody>
    </xdr:sp>
    <xdr:clientData/>
  </xdr:twoCellAnchor>
  <xdr:twoCellAnchor>
    <xdr:from>
      <xdr:col>7</xdr:col>
      <xdr:colOff>157847</xdr:colOff>
      <xdr:row>3</xdr:row>
      <xdr:rowOff>153803</xdr:rowOff>
    </xdr:from>
    <xdr:to>
      <xdr:col>9</xdr:col>
      <xdr:colOff>104775</xdr:colOff>
      <xdr:row>3</xdr:row>
      <xdr:rowOff>764461</xdr:rowOff>
    </xdr:to>
    <xdr:sp macro="" textlink="">
      <xdr:nvSpPr>
        <xdr:cNvPr id="12" name="Rounded Rectangl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5158472" y="2811278"/>
          <a:ext cx="1166128" cy="610658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Horizontal portfolios</a:t>
          </a:r>
        </a:p>
        <a:p>
          <a:pPr algn="ctr"/>
          <a:r>
            <a:rPr lang="en-US" sz="900" b="0"/>
            <a:t>Vertical portfolios</a:t>
          </a:r>
        </a:p>
      </xdr:txBody>
    </xdr:sp>
    <xdr:clientData/>
  </xdr:twoCellAnchor>
  <xdr:twoCellAnchor>
    <xdr:from>
      <xdr:col>6</xdr:col>
      <xdr:colOff>565600</xdr:colOff>
      <xdr:row>1</xdr:row>
      <xdr:rowOff>784236</xdr:rowOff>
    </xdr:from>
    <xdr:to>
      <xdr:col>7</xdr:col>
      <xdr:colOff>157848</xdr:colOff>
      <xdr:row>3</xdr:row>
      <xdr:rowOff>459131</xdr:rowOff>
    </xdr:to>
    <xdr:cxnSp macro="">
      <xdr:nvCxnSpPr>
        <xdr:cNvPr id="13" name="Elbow Connector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CxnSpPr>
          <a:stCxn id="8" idx="2"/>
          <a:endCxn id="12" idx="1"/>
        </xdr:cNvCxnSpPr>
      </xdr:nvCxnSpPr>
      <xdr:spPr>
        <a:xfrm rot="16200000" flipH="1">
          <a:off x="4334276" y="2292410"/>
          <a:ext cx="1446545" cy="201848"/>
        </a:xfrm>
        <a:prstGeom prst="bentConnector2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291106</xdr:colOff>
      <xdr:row>3</xdr:row>
      <xdr:rowOff>149358</xdr:rowOff>
    </xdr:from>
    <xdr:to>
      <xdr:col>11</xdr:col>
      <xdr:colOff>109072</xdr:colOff>
      <xdr:row>3</xdr:row>
      <xdr:rowOff>760017</xdr:rowOff>
    </xdr:to>
    <xdr:sp macro="" textlink="">
      <xdr:nvSpPr>
        <xdr:cNvPr id="20" name="Rounded Rectangle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6510931" y="2806833"/>
          <a:ext cx="1037166" cy="61065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Creation of</a:t>
          </a:r>
          <a:r>
            <a:rPr lang="en-US" sz="900" b="0" baseline="0"/>
            <a:t> PPM analysis template</a:t>
          </a:r>
        </a:p>
      </xdr:txBody>
    </xdr:sp>
    <xdr:clientData/>
  </xdr:twoCellAnchor>
  <xdr:twoCellAnchor>
    <xdr:from>
      <xdr:col>10</xdr:col>
      <xdr:colOff>554831</xdr:colOff>
      <xdr:row>4</xdr:row>
      <xdr:rowOff>89034</xdr:rowOff>
    </xdr:from>
    <xdr:to>
      <xdr:col>13</xdr:col>
      <xdr:colOff>531019</xdr:colOff>
      <xdr:row>4</xdr:row>
      <xdr:rowOff>809625</xdr:rowOff>
    </xdr:to>
    <xdr:sp macro="" textlink="">
      <xdr:nvSpPr>
        <xdr:cNvPr id="46" name="Rounded Rectangle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/>
      </xdr:nvSpPr>
      <xdr:spPr>
        <a:xfrm>
          <a:off x="7384256" y="3632334"/>
          <a:ext cx="1804988" cy="720591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Data input to </a:t>
          </a:r>
          <a:r>
            <a:rPr lang="en-US" sz="900" b="0" baseline="0"/>
            <a:t>PPM analysis template</a:t>
          </a:r>
        </a:p>
        <a:p>
          <a:pPr algn="ctr"/>
          <a:r>
            <a:rPr lang="en-US" sz="900" b="0" baseline="0"/>
            <a:t>- Horizontal portolios</a:t>
          </a:r>
        </a:p>
        <a:p>
          <a:pPr algn="ctr"/>
          <a:r>
            <a:rPr lang="en-US" sz="900" b="0" baseline="0"/>
            <a:t>- Vertical portfolios</a:t>
          </a:r>
        </a:p>
      </xdr:txBody>
    </xdr:sp>
    <xdr:clientData/>
  </xdr:twoCellAnchor>
  <xdr:twoCellAnchor>
    <xdr:from>
      <xdr:col>10</xdr:col>
      <xdr:colOff>198899</xdr:colOff>
      <xdr:row>3</xdr:row>
      <xdr:rowOff>760016</xdr:rowOff>
    </xdr:from>
    <xdr:to>
      <xdr:col>10</xdr:col>
      <xdr:colOff>554831</xdr:colOff>
      <xdr:row>4</xdr:row>
      <xdr:rowOff>432463</xdr:rowOff>
    </xdr:to>
    <xdr:cxnSp macro="">
      <xdr:nvCxnSpPr>
        <xdr:cNvPr id="47" name="Elbow Connector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CxnSpPr>
          <a:stCxn id="20" idx="2"/>
        </xdr:cNvCxnSpPr>
      </xdr:nvCxnSpPr>
      <xdr:spPr>
        <a:xfrm rot="16200000" flipH="1">
          <a:off x="6927154" y="3518661"/>
          <a:ext cx="558272" cy="355932"/>
        </a:xfrm>
        <a:prstGeom prst="bentConnector2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288964</xdr:colOff>
      <xdr:row>3</xdr:row>
      <xdr:rowOff>147184</xdr:rowOff>
    </xdr:from>
    <xdr:to>
      <xdr:col>13</xdr:col>
      <xdr:colOff>106930</xdr:colOff>
      <xdr:row>3</xdr:row>
      <xdr:rowOff>757843</xdr:rowOff>
    </xdr:to>
    <xdr:sp macro="" textlink="">
      <xdr:nvSpPr>
        <xdr:cNvPr id="53" name="Rounded Rectangle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/>
      </xdr:nvSpPr>
      <xdr:spPr>
        <a:xfrm>
          <a:off x="7727989" y="2804659"/>
          <a:ext cx="1037166" cy="61065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Creation of PPM Dashboard template</a:t>
          </a:r>
          <a:endParaRPr lang="en-US" sz="900" b="0" baseline="0"/>
        </a:p>
      </xdr:txBody>
    </xdr:sp>
    <xdr:clientData/>
  </xdr:twoCellAnchor>
  <xdr:twoCellAnchor>
    <xdr:from>
      <xdr:col>8</xdr:col>
      <xdr:colOff>249833</xdr:colOff>
      <xdr:row>2</xdr:row>
      <xdr:rowOff>28576</xdr:rowOff>
    </xdr:from>
    <xdr:to>
      <xdr:col>10</xdr:col>
      <xdr:colOff>68858</xdr:colOff>
      <xdr:row>2</xdr:row>
      <xdr:rowOff>857250</xdr:rowOff>
    </xdr:to>
    <xdr:sp macro="" textlink="">
      <xdr:nvSpPr>
        <xdr:cNvPr id="57" name="Rounded Rectangle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/>
      </xdr:nvSpPr>
      <xdr:spPr>
        <a:xfrm>
          <a:off x="5860058" y="1800226"/>
          <a:ext cx="1038225" cy="828674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1100" b="0"/>
            <a:t>Data input to</a:t>
          </a:r>
          <a:r>
            <a:rPr lang="en-US" sz="1100" b="0" baseline="0"/>
            <a:t> MS-PPM matrix</a:t>
          </a:r>
        </a:p>
      </xdr:txBody>
    </xdr:sp>
    <xdr:clientData/>
  </xdr:twoCellAnchor>
  <xdr:twoCellAnchor>
    <xdr:from>
      <xdr:col>8</xdr:col>
      <xdr:colOff>131312</xdr:colOff>
      <xdr:row>2</xdr:row>
      <xdr:rowOff>442913</xdr:rowOff>
    </xdr:from>
    <xdr:to>
      <xdr:col>8</xdr:col>
      <xdr:colOff>249834</xdr:colOff>
      <xdr:row>3</xdr:row>
      <xdr:rowOff>153803</xdr:rowOff>
    </xdr:to>
    <xdr:cxnSp macro="">
      <xdr:nvCxnSpPr>
        <xdr:cNvPr id="58" name="Elbow Connector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CxnSpPr>
          <a:stCxn id="12" idx="0"/>
          <a:endCxn id="57" idx="1"/>
        </xdr:cNvCxnSpPr>
      </xdr:nvCxnSpPr>
      <xdr:spPr>
        <a:xfrm rot="5400000" flipH="1" flipV="1">
          <a:off x="5502440" y="2453660"/>
          <a:ext cx="596715" cy="118522"/>
        </a:xfrm>
        <a:prstGeom prst="bentConnector2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68858</xdr:colOff>
      <xdr:row>2</xdr:row>
      <xdr:rowOff>442913</xdr:rowOff>
    </xdr:from>
    <xdr:to>
      <xdr:col>10</xdr:col>
      <xdr:colOff>200089</xdr:colOff>
      <xdr:row>3</xdr:row>
      <xdr:rowOff>149358</xdr:rowOff>
    </xdr:to>
    <xdr:cxnSp macro="">
      <xdr:nvCxnSpPr>
        <xdr:cNvPr id="61" name="Elbow Connector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CxnSpPr>
          <a:stCxn id="57" idx="3"/>
          <a:endCxn id="20" idx="0"/>
        </xdr:cNvCxnSpPr>
      </xdr:nvCxnSpPr>
      <xdr:spPr>
        <a:xfrm>
          <a:off x="6898283" y="2214563"/>
          <a:ext cx="131231" cy="592270"/>
        </a:xfrm>
        <a:prstGeom prst="bentConnector2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109072</xdr:colOff>
      <xdr:row>3</xdr:row>
      <xdr:rowOff>452514</xdr:rowOff>
    </xdr:from>
    <xdr:to>
      <xdr:col>11</xdr:col>
      <xdr:colOff>288964</xdr:colOff>
      <xdr:row>3</xdr:row>
      <xdr:rowOff>454688</xdr:rowOff>
    </xdr:to>
    <xdr:cxnSp macro="">
      <xdr:nvCxnSpPr>
        <xdr:cNvPr id="64" name="Elbow Connector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CxnSpPr>
          <a:stCxn id="20" idx="3"/>
          <a:endCxn id="53" idx="1"/>
        </xdr:cNvCxnSpPr>
      </xdr:nvCxnSpPr>
      <xdr:spPr>
        <a:xfrm flipV="1">
          <a:off x="7548097" y="3109989"/>
          <a:ext cx="179892" cy="2174"/>
        </a:xfrm>
        <a:prstGeom prst="bentConnector3">
          <a:avLst>
            <a:gd name="adj1" fmla="val 50000"/>
          </a:avLst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282612</xdr:colOff>
      <xdr:row>3</xdr:row>
      <xdr:rowOff>146126</xdr:rowOff>
    </xdr:from>
    <xdr:to>
      <xdr:col>15</xdr:col>
      <xdr:colOff>100579</xdr:colOff>
      <xdr:row>3</xdr:row>
      <xdr:rowOff>756785</xdr:rowOff>
    </xdr:to>
    <xdr:sp macro="" textlink="">
      <xdr:nvSpPr>
        <xdr:cNvPr id="70" name="Rounded Rectangle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/>
      </xdr:nvSpPr>
      <xdr:spPr>
        <a:xfrm>
          <a:off x="8940837" y="2803601"/>
          <a:ext cx="1037167" cy="61065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Data input to</a:t>
          </a:r>
          <a:r>
            <a:rPr lang="en-US" sz="900" b="0" baseline="0"/>
            <a:t> </a:t>
          </a:r>
          <a:r>
            <a:rPr lang="en-US" sz="900" b="0"/>
            <a:t>PPM Dashboard</a:t>
          </a:r>
          <a:endParaRPr lang="en-US" sz="900" b="0" baseline="0"/>
        </a:p>
      </xdr:txBody>
    </xdr:sp>
    <xdr:clientData/>
  </xdr:twoCellAnchor>
  <xdr:twoCellAnchor>
    <xdr:from>
      <xdr:col>13</xdr:col>
      <xdr:colOff>106930</xdr:colOff>
      <xdr:row>3</xdr:row>
      <xdr:rowOff>451456</xdr:rowOff>
    </xdr:from>
    <xdr:to>
      <xdr:col>13</xdr:col>
      <xdr:colOff>282612</xdr:colOff>
      <xdr:row>3</xdr:row>
      <xdr:rowOff>452514</xdr:rowOff>
    </xdr:to>
    <xdr:cxnSp macro="">
      <xdr:nvCxnSpPr>
        <xdr:cNvPr id="71" name="Elbow Connector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CxnSpPr>
          <a:stCxn id="53" idx="3"/>
          <a:endCxn id="70" idx="1"/>
        </xdr:cNvCxnSpPr>
      </xdr:nvCxnSpPr>
      <xdr:spPr>
        <a:xfrm flipV="1">
          <a:off x="8765155" y="3108931"/>
          <a:ext cx="175682" cy="1058"/>
        </a:xfrm>
        <a:prstGeom prst="bentConnector3">
          <a:avLst>
            <a:gd name="adj1" fmla="val 50000"/>
          </a:avLst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531019</xdr:colOff>
      <xdr:row>3</xdr:row>
      <xdr:rowOff>756785</xdr:rowOff>
    </xdr:from>
    <xdr:to>
      <xdr:col>14</xdr:col>
      <xdr:colOff>191596</xdr:colOff>
      <xdr:row>4</xdr:row>
      <xdr:rowOff>449330</xdr:rowOff>
    </xdr:to>
    <xdr:cxnSp macro="">
      <xdr:nvCxnSpPr>
        <xdr:cNvPr id="74" name="Elbow Connector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CxnSpPr>
          <a:stCxn id="46" idx="3"/>
          <a:endCxn id="70" idx="2"/>
        </xdr:cNvCxnSpPr>
      </xdr:nvCxnSpPr>
      <xdr:spPr>
        <a:xfrm flipV="1">
          <a:off x="9189244" y="3414260"/>
          <a:ext cx="270177" cy="578370"/>
        </a:xfrm>
        <a:prstGeom prst="bentConnector2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242396</xdr:colOff>
      <xdr:row>3</xdr:row>
      <xdr:rowOff>47625</xdr:rowOff>
    </xdr:from>
    <xdr:to>
      <xdr:col>18</xdr:col>
      <xdr:colOff>28574</xdr:colOff>
      <xdr:row>3</xdr:row>
      <xdr:rowOff>809625</xdr:rowOff>
    </xdr:to>
    <xdr:sp macro="" textlink="">
      <xdr:nvSpPr>
        <xdr:cNvPr id="78" name="Rounded Rectangle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/>
      </xdr:nvSpPr>
      <xdr:spPr>
        <a:xfrm>
          <a:off x="10786571" y="2705100"/>
          <a:ext cx="1110153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Product</a:t>
          </a:r>
          <a:r>
            <a:rPr lang="en-US" sz="900" b="0" baseline="0"/>
            <a:t> Portfolio analysis and recommendatios</a:t>
          </a:r>
        </a:p>
      </xdr:txBody>
    </xdr:sp>
    <xdr:clientData/>
  </xdr:twoCellAnchor>
  <xdr:twoCellAnchor>
    <xdr:from>
      <xdr:col>17</xdr:col>
      <xdr:colOff>180975</xdr:colOff>
      <xdr:row>2</xdr:row>
      <xdr:rowOff>175759</xdr:rowOff>
    </xdr:from>
    <xdr:to>
      <xdr:col>19</xdr:col>
      <xdr:colOff>129164</xdr:colOff>
      <xdr:row>2</xdr:row>
      <xdr:rowOff>786418</xdr:rowOff>
    </xdr:to>
    <xdr:sp macro="" textlink="">
      <xdr:nvSpPr>
        <xdr:cNvPr id="80" name="Rounded Rectangle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/>
      </xdr:nvSpPr>
      <xdr:spPr>
        <a:xfrm>
          <a:off x="11439525" y="1947409"/>
          <a:ext cx="1167389" cy="61065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Product</a:t>
          </a:r>
          <a:r>
            <a:rPr lang="en-US" sz="900" b="0" baseline="0"/>
            <a:t> Portfolio Analysis  and Decisions</a:t>
          </a:r>
        </a:p>
      </xdr:txBody>
    </xdr:sp>
    <xdr:clientData/>
  </xdr:twoCellAnchor>
  <xdr:twoCellAnchor>
    <xdr:from>
      <xdr:col>15</xdr:col>
      <xdr:colOff>100579</xdr:colOff>
      <xdr:row>3</xdr:row>
      <xdr:rowOff>428625</xdr:rowOff>
    </xdr:from>
    <xdr:to>
      <xdr:col>15</xdr:col>
      <xdr:colOff>242396</xdr:colOff>
      <xdr:row>3</xdr:row>
      <xdr:rowOff>451456</xdr:rowOff>
    </xdr:to>
    <xdr:cxnSp macro="">
      <xdr:nvCxnSpPr>
        <xdr:cNvPr id="81" name="Elbow Connector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CxnSpPr>
          <a:stCxn id="70" idx="3"/>
          <a:endCxn id="78" idx="1"/>
        </xdr:cNvCxnSpPr>
      </xdr:nvCxnSpPr>
      <xdr:spPr>
        <a:xfrm flipV="1">
          <a:off x="10644754" y="3086100"/>
          <a:ext cx="141817" cy="22831"/>
        </a:xfrm>
        <a:prstGeom prst="bentConnector3">
          <a:avLst>
            <a:gd name="adj1" fmla="val 50000"/>
          </a:avLst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28574</xdr:colOff>
      <xdr:row>2</xdr:row>
      <xdr:rowOff>786418</xdr:rowOff>
    </xdr:from>
    <xdr:to>
      <xdr:col>18</xdr:col>
      <xdr:colOff>155070</xdr:colOff>
      <xdr:row>3</xdr:row>
      <xdr:rowOff>428625</xdr:rowOff>
    </xdr:to>
    <xdr:cxnSp macro="">
      <xdr:nvCxnSpPr>
        <xdr:cNvPr id="86" name="Elbow Connector 85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CxnSpPr>
          <a:stCxn id="78" idx="3"/>
          <a:endCxn id="80" idx="2"/>
        </xdr:cNvCxnSpPr>
      </xdr:nvCxnSpPr>
      <xdr:spPr>
        <a:xfrm flipV="1">
          <a:off x="11896724" y="2558068"/>
          <a:ext cx="126496" cy="528032"/>
        </a:xfrm>
        <a:prstGeom prst="bentConnector2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438150</xdr:colOff>
      <xdr:row>3</xdr:row>
      <xdr:rowOff>85853</xdr:rowOff>
    </xdr:from>
    <xdr:to>
      <xdr:col>20</xdr:col>
      <xdr:colOff>250831</xdr:colOff>
      <xdr:row>3</xdr:row>
      <xdr:rowOff>696512</xdr:rowOff>
    </xdr:to>
    <xdr:sp macro="" textlink="">
      <xdr:nvSpPr>
        <xdr:cNvPr id="90" name="Rounded Rectangle 89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/>
      </xdr:nvSpPr>
      <xdr:spPr>
        <a:xfrm>
          <a:off x="12306300" y="2743328"/>
          <a:ext cx="1031881" cy="61065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900" b="0"/>
            <a:t>Communication and execution</a:t>
          </a:r>
          <a:r>
            <a:rPr lang="en-US" sz="900" b="0" baseline="0"/>
            <a:t> of Product Portfolio Decisions</a:t>
          </a:r>
        </a:p>
      </xdr:txBody>
    </xdr:sp>
    <xdr:clientData/>
  </xdr:twoCellAnchor>
  <xdr:twoCellAnchor>
    <xdr:from>
      <xdr:col>19</xdr:col>
      <xdr:colOff>129164</xdr:colOff>
      <xdr:row>2</xdr:row>
      <xdr:rowOff>481089</xdr:rowOff>
    </xdr:from>
    <xdr:to>
      <xdr:col>19</xdr:col>
      <xdr:colOff>344491</xdr:colOff>
      <xdr:row>3</xdr:row>
      <xdr:rowOff>85853</xdr:rowOff>
    </xdr:to>
    <xdr:cxnSp macro="">
      <xdr:nvCxnSpPr>
        <xdr:cNvPr id="91" name="Elbow Connector 90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CxnSpPr>
          <a:stCxn id="80" idx="3"/>
          <a:endCxn id="90" idx="0"/>
        </xdr:cNvCxnSpPr>
      </xdr:nvCxnSpPr>
      <xdr:spPr>
        <a:xfrm>
          <a:off x="12606914" y="2252739"/>
          <a:ext cx="215327" cy="490589"/>
        </a:xfrm>
        <a:prstGeom prst="bentConnector2">
          <a:avLst/>
        </a:prstGeom>
        <a:ln w="285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371475</xdr:colOff>
      <xdr:row>1</xdr:row>
      <xdr:rowOff>85725</xdr:rowOff>
    </xdr:from>
    <xdr:to>
      <xdr:col>4</xdr:col>
      <xdr:colOff>19050</xdr:colOff>
      <xdr:row>1</xdr:row>
      <xdr:rowOff>809625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704975" y="971550"/>
          <a:ext cx="1485900" cy="723900"/>
        </a:xfrm>
        <a:prstGeom prst="round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1100" b="1"/>
            <a:t>Board of Directors</a:t>
          </a:r>
          <a:r>
            <a:rPr lang="en-US" sz="1100" b="1" baseline="0"/>
            <a:t> /</a:t>
          </a:r>
        </a:p>
        <a:p>
          <a:pPr algn="ctr"/>
          <a:r>
            <a:rPr lang="en-US" sz="1100" b="1" baseline="0"/>
            <a:t>Executive Board</a:t>
          </a:r>
          <a:endParaRPr lang="en-US" sz="1100" b="1"/>
        </a:p>
      </xdr:txBody>
    </xdr:sp>
    <xdr:clientData/>
  </xdr:twoCellAnchor>
  <xdr:twoCellAnchor>
    <xdr:from>
      <xdr:col>1</xdr:col>
      <xdr:colOff>371475</xdr:colOff>
      <xdr:row>2</xdr:row>
      <xdr:rowOff>85725</xdr:rowOff>
    </xdr:from>
    <xdr:to>
      <xdr:col>4</xdr:col>
      <xdr:colOff>19050</xdr:colOff>
      <xdr:row>2</xdr:row>
      <xdr:rowOff>809625</xdr:rowOff>
    </xdr:to>
    <xdr:sp macro="" textlink="">
      <xdr:nvSpPr>
        <xdr:cNvPr id="26" name="Rounded Rectangle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1704975" y="1857375"/>
          <a:ext cx="1485900" cy="723900"/>
        </a:xfrm>
        <a:prstGeom prst="round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1100" b="1"/>
            <a:t>Product Portfolio Management Board</a:t>
          </a:r>
        </a:p>
      </xdr:txBody>
    </xdr:sp>
    <xdr:clientData/>
  </xdr:twoCellAnchor>
  <xdr:twoCellAnchor>
    <xdr:from>
      <xdr:col>1</xdr:col>
      <xdr:colOff>352425</xdr:colOff>
      <xdr:row>3</xdr:row>
      <xdr:rowOff>123825</xdr:rowOff>
    </xdr:from>
    <xdr:to>
      <xdr:col>4</xdr:col>
      <xdr:colOff>0</xdr:colOff>
      <xdr:row>3</xdr:row>
      <xdr:rowOff>847725</xdr:rowOff>
    </xdr:to>
    <xdr:sp macro="" textlink="">
      <xdr:nvSpPr>
        <xdr:cNvPr id="27" name="Rounded Rectangle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1685925" y="2781300"/>
          <a:ext cx="1485900" cy="723900"/>
        </a:xfrm>
        <a:prstGeom prst="round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1100" b="1"/>
            <a:t>Product Portfolio Management Team</a:t>
          </a:r>
        </a:p>
      </xdr:txBody>
    </xdr:sp>
    <xdr:clientData/>
  </xdr:twoCellAnchor>
  <xdr:twoCellAnchor>
    <xdr:from>
      <xdr:col>1</xdr:col>
      <xdr:colOff>352425</xdr:colOff>
      <xdr:row>4</xdr:row>
      <xdr:rowOff>85725</xdr:rowOff>
    </xdr:from>
    <xdr:to>
      <xdr:col>4</xdr:col>
      <xdr:colOff>0</xdr:colOff>
      <xdr:row>4</xdr:row>
      <xdr:rowOff>809625</xdr:rowOff>
    </xdr:to>
    <xdr:sp macro="" textlink="">
      <xdr:nvSpPr>
        <xdr:cNvPr id="28" name="Rounded Rectangle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1685925" y="3629025"/>
          <a:ext cx="1485900" cy="723900"/>
        </a:xfrm>
        <a:prstGeom prst="round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en-US" sz="1100" b="1"/>
            <a:t>Horizontal and Vertical sub portfolio owners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53520</xdr:colOff>
      <xdr:row>19</xdr:row>
      <xdr:rowOff>134408</xdr:rowOff>
    </xdr:from>
    <xdr:to>
      <xdr:col>11</xdr:col>
      <xdr:colOff>373439</xdr:colOff>
      <xdr:row>34</xdr:row>
      <xdr:rowOff>188384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51706</xdr:colOff>
      <xdr:row>35</xdr:row>
      <xdr:rowOff>97367</xdr:rowOff>
    </xdr:from>
    <xdr:to>
      <xdr:col>11</xdr:col>
      <xdr:colOff>344411</xdr:colOff>
      <xdr:row>50</xdr:row>
      <xdr:rowOff>151342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6</xdr:col>
      <xdr:colOff>204105</xdr:colOff>
      <xdr:row>36</xdr:row>
      <xdr:rowOff>48985</xdr:rowOff>
    </xdr:from>
    <xdr:ext cx="261796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3861705" y="6906985"/>
          <a:ext cx="261796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Actual</a:t>
          </a:r>
          <a:r>
            <a:rPr lang="en-US" sz="1100" b="1" baseline="0"/>
            <a:t> Sales Turover per Market Segment</a:t>
          </a:r>
        </a:p>
      </xdr:txBody>
    </xdr:sp>
    <xdr:clientData/>
  </xdr:oneCellAnchor>
  <xdr:twoCellAnchor>
    <xdr:from>
      <xdr:col>12</xdr:col>
      <xdr:colOff>185059</xdr:colOff>
      <xdr:row>4</xdr:row>
      <xdr:rowOff>108857</xdr:rowOff>
    </xdr:from>
    <xdr:to>
      <xdr:col>19</xdr:col>
      <xdr:colOff>470809</xdr:colOff>
      <xdr:row>18</xdr:row>
      <xdr:rowOff>185057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179617</xdr:colOff>
      <xdr:row>20</xdr:row>
      <xdr:rowOff>57150</xdr:rowOff>
    </xdr:from>
    <xdr:to>
      <xdr:col>19</xdr:col>
      <xdr:colOff>465367</xdr:colOff>
      <xdr:row>34</xdr:row>
      <xdr:rowOff>133350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13</xdr:col>
      <xdr:colOff>568777</xdr:colOff>
      <xdr:row>21</xdr:row>
      <xdr:rowOff>70757</xdr:rowOff>
    </xdr:from>
    <xdr:ext cx="2513509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8493577" y="4071257"/>
          <a:ext cx="25135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Number of active items per Strategic Fit</a:t>
          </a:r>
        </a:p>
      </xdr:txBody>
    </xdr:sp>
    <xdr:clientData/>
  </xdr:oneCellAnchor>
  <xdr:twoCellAnchor>
    <xdr:from>
      <xdr:col>4</xdr:col>
      <xdr:colOff>48986</xdr:colOff>
      <xdr:row>4</xdr:row>
      <xdr:rowOff>27214</xdr:rowOff>
    </xdr:from>
    <xdr:to>
      <xdr:col>11</xdr:col>
      <xdr:colOff>334736</xdr:colOff>
      <xdr:row>19</xdr:row>
      <xdr:rowOff>95250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209549</xdr:colOff>
      <xdr:row>35</xdr:row>
      <xdr:rowOff>136072</xdr:rowOff>
    </xdr:from>
    <xdr:to>
      <xdr:col>19</xdr:col>
      <xdr:colOff>495299</xdr:colOff>
      <xdr:row>50</xdr:row>
      <xdr:rowOff>21772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0.24363</cdr:x>
      <cdr:y>0.05609</cdr:y>
    </cdr:from>
    <cdr:to>
      <cdr:x>0.82696</cdr:x>
      <cdr:y>0.14696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B31DAB2-4B5A-4137-9860-236CE4BE89F9}"/>
            </a:ext>
          </a:extLst>
        </cdr:cNvPr>
        <cdr:cNvSpPr txBox="1"/>
      </cdr:nvSpPr>
      <cdr:spPr>
        <a:xfrm xmlns:a="http://schemas.openxmlformats.org/drawingml/2006/main">
          <a:off x="1122193" y="163299"/>
          <a:ext cx="2686916" cy="26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Number of active items per Market Segment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0.31512</cdr:x>
      <cdr:y>0.03968</cdr:y>
    </cdr:from>
    <cdr:to>
      <cdr:x>0.69048</cdr:x>
      <cdr:y>0.13889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443E0FC-4F5D-4AE5-BFC6-3E45880D1668}"/>
            </a:ext>
          </a:extLst>
        </cdr:cNvPr>
        <cdr:cNvSpPr txBox="1"/>
      </cdr:nvSpPr>
      <cdr:spPr>
        <a:xfrm xmlns:a="http://schemas.openxmlformats.org/drawingml/2006/main">
          <a:off x="1440733" y="108850"/>
          <a:ext cx="1716125" cy="272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Profit % per Strategic Fit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0.27679</cdr:x>
      <cdr:y>0.05116</cdr:y>
    </cdr:from>
    <cdr:to>
      <cdr:x>0.67262</cdr:x>
      <cdr:y>0.15349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A3C808B-1C89-40CA-A5E2-9F97DF7234BE}"/>
            </a:ext>
          </a:extLst>
        </cdr:cNvPr>
        <cdr:cNvSpPr txBox="1"/>
      </cdr:nvSpPr>
      <cdr:spPr>
        <a:xfrm xmlns:a="http://schemas.openxmlformats.org/drawingml/2006/main">
          <a:off x="1265464" y="149679"/>
          <a:ext cx="1809750" cy="2993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Profit</a:t>
          </a:r>
          <a:r>
            <a:rPr lang="en-US" sz="1100" b="1" baseline="0"/>
            <a:t> % per Market Segment</a:t>
          </a:r>
          <a:endParaRPr lang="en-US" sz="1100" b="1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0.22619</cdr:x>
      <cdr:y>0.05456</cdr:y>
    </cdr:from>
    <cdr:to>
      <cdr:x>0.7619</cdr:x>
      <cdr:y>0.15873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110735B-0D88-4113-B04E-359EAEB7246A}"/>
            </a:ext>
          </a:extLst>
        </cdr:cNvPr>
        <cdr:cNvSpPr txBox="1"/>
      </cdr:nvSpPr>
      <cdr:spPr>
        <a:xfrm xmlns:a="http://schemas.openxmlformats.org/drawingml/2006/main">
          <a:off x="1034143" y="149678"/>
          <a:ext cx="24492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Actual Sales Turnover per Strategic Fit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tabSelected="1" topLeftCell="A14" zoomScale="80" zoomScaleNormal="80" workbookViewId="0">
      <selection activeCell="A30" sqref="A30:XFD30"/>
    </sheetView>
  </sheetViews>
  <sheetFormatPr defaultColWidth="9.1796875" defaultRowHeight="14.5" x14ac:dyDescent="0.35"/>
  <cols>
    <col min="1" max="1" width="9.1796875" style="3" collapsed="1"/>
    <col min="2" max="2" width="41.7265625" style="2" customWidth="1" collapsed="1"/>
    <col min="3" max="3" width="20.81640625" style="3" customWidth="1" collapsed="1"/>
    <col min="4" max="4" width="20.7265625" style="2" customWidth="1" collapsed="1"/>
    <col min="5" max="5" width="18.54296875" style="1" customWidth="1" collapsed="1"/>
    <col min="6" max="6" width="16.54296875" style="1" customWidth="1" collapsed="1"/>
    <col min="7" max="7" width="16.54296875" style="3" customWidth="1" collapsed="1"/>
    <col min="8" max="8" width="21" style="3" customWidth="1" collapsed="1"/>
    <col min="9" max="9" width="26" style="3" customWidth="1" collapsed="1"/>
    <col min="10" max="10" width="19.54296875" style="3" customWidth="1" collapsed="1"/>
    <col min="11" max="12" width="16.54296875" style="1" customWidth="1" collapsed="1"/>
    <col min="13" max="14" width="14.453125" style="1" customWidth="1" collapsed="1"/>
    <col min="15" max="15" width="15.26953125" style="1" customWidth="1" collapsed="1"/>
    <col min="16" max="16" width="15.26953125" style="3" customWidth="1" collapsed="1"/>
    <col min="17" max="17" width="18.453125" style="3" customWidth="1" collapsed="1"/>
    <col min="18" max="18" width="16.1796875" style="3" customWidth="1" collapsed="1"/>
    <col min="19" max="19" width="16.1796875" style="20" customWidth="1" collapsed="1"/>
    <col min="20" max="20" width="11.54296875" style="3" customWidth="1" collapsed="1"/>
    <col min="21" max="21" width="12.81640625" style="20" customWidth="1" collapsed="1"/>
    <col min="22" max="22" width="12.81640625" style="3" customWidth="1" collapsed="1"/>
    <col min="23" max="23" width="8.453125" style="3" customWidth="1" collapsed="1"/>
    <col min="24" max="16384" width="9.1796875" style="1" collapsed="1"/>
  </cols>
  <sheetData>
    <row r="1" spans="1:24" s="3" customFormat="1" ht="15" thickBot="1" x14ac:dyDescent="0.4">
      <c r="S1" s="20"/>
      <c r="U1" s="20"/>
    </row>
    <row r="2" spans="1:24" ht="15.75" customHeight="1" thickBot="1" x14ac:dyDescent="0.4">
      <c r="E2" s="86"/>
      <c r="F2" s="86"/>
      <c r="K2" s="96" t="s">
        <v>0</v>
      </c>
      <c r="L2" s="96"/>
      <c r="M2" s="96"/>
      <c r="N2" s="96"/>
      <c r="O2" s="87" t="s">
        <v>1</v>
      </c>
      <c r="P2" s="88"/>
      <c r="Q2" s="88"/>
      <c r="R2" s="88"/>
      <c r="S2" s="88"/>
      <c r="T2" s="88"/>
      <c r="U2" s="88"/>
      <c r="V2" s="88"/>
      <c r="W2" s="88"/>
    </row>
    <row r="3" spans="1:24" s="2" customFormat="1" ht="15.75" customHeight="1" thickBot="1" x14ac:dyDescent="0.4">
      <c r="A3" s="3"/>
      <c r="C3" s="3"/>
      <c r="F3" s="1" t="s">
        <v>0</v>
      </c>
      <c r="G3" s="3"/>
      <c r="H3" s="3"/>
      <c r="I3" s="3"/>
      <c r="J3" s="3"/>
      <c r="K3" s="87" t="s">
        <v>22</v>
      </c>
      <c r="L3" s="90"/>
      <c r="M3" s="90"/>
      <c r="N3" s="91"/>
      <c r="O3" s="87" t="s">
        <v>1</v>
      </c>
      <c r="P3" s="88"/>
      <c r="Q3" s="88"/>
      <c r="R3" s="88"/>
      <c r="S3" s="88"/>
      <c r="T3" s="88"/>
      <c r="U3" s="88"/>
      <c r="V3" s="88"/>
      <c r="W3" s="88"/>
    </row>
    <row r="4" spans="1:24" ht="44" thickBot="1" x14ac:dyDescent="0.4">
      <c r="B4" s="5" t="s">
        <v>21</v>
      </c>
      <c r="C4" s="5" t="s">
        <v>43</v>
      </c>
      <c r="D4" s="6" t="s">
        <v>74</v>
      </c>
      <c r="E4" s="92" t="s">
        <v>20</v>
      </c>
      <c r="F4" s="93"/>
      <c r="G4" s="9" t="s">
        <v>38</v>
      </c>
      <c r="H4" s="92" t="s">
        <v>42</v>
      </c>
      <c r="I4" s="94"/>
      <c r="J4" s="95"/>
      <c r="K4" s="87" t="s">
        <v>75</v>
      </c>
      <c r="L4" s="88"/>
      <c r="M4" s="88"/>
      <c r="N4" s="89"/>
      <c r="O4" s="4" t="s">
        <v>2</v>
      </c>
      <c r="P4" s="87" t="s">
        <v>23</v>
      </c>
      <c r="Q4" s="90"/>
      <c r="R4" s="90"/>
      <c r="S4" s="90"/>
      <c r="T4" s="90"/>
      <c r="U4" s="90"/>
      <c r="V4" s="90"/>
      <c r="W4" s="91"/>
    </row>
    <row r="5" spans="1:24" ht="173.25" customHeight="1" thickBot="1" x14ac:dyDescent="0.4">
      <c r="B5" s="60" t="s">
        <v>19</v>
      </c>
      <c r="C5" s="60" t="s">
        <v>44</v>
      </c>
      <c r="D5" s="60" t="s">
        <v>133</v>
      </c>
      <c r="E5" s="60" t="s">
        <v>25</v>
      </c>
      <c r="F5" s="60" t="s">
        <v>17</v>
      </c>
      <c r="G5" s="60" t="s">
        <v>39</v>
      </c>
      <c r="H5" s="60" t="s">
        <v>41</v>
      </c>
      <c r="I5" s="60" t="s">
        <v>40</v>
      </c>
      <c r="J5" s="60" t="s">
        <v>102</v>
      </c>
      <c r="K5" s="60" t="s">
        <v>29</v>
      </c>
      <c r="L5" s="60" t="s">
        <v>30</v>
      </c>
      <c r="M5" s="60" t="s">
        <v>31</v>
      </c>
      <c r="N5" s="60" t="s">
        <v>32</v>
      </c>
      <c r="O5" s="60" t="s">
        <v>91</v>
      </c>
      <c r="P5" s="60" t="s">
        <v>33</v>
      </c>
      <c r="Q5" s="60" t="s">
        <v>34</v>
      </c>
      <c r="R5" s="60" t="s">
        <v>211</v>
      </c>
      <c r="S5" s="60" t="s">
        <v>153</v>
      </c>
      <c r="T5" s="60" t="s">
        <v>88</v>
      </c>
      <c r="U5">
        <v>0.7</v>
      </c>
      <c r="V5">
        <v>0.8</v>
      </c>
      <c r="W5">
        <v>0.9</v>
      </c>
    </row>
    <row r="6" spans="1:24" s="8" customFormat="1" ht="15" customHeight="1" x14ac:dyDescent="0.35">
      <c r="B6" s="75" t="s">
        <v>12</v>
      </c>
      <c r="C6" s="29">
        <v>1</v>
      </c>
      <c r="D6" s="78" t="s">
        <v>134</v>
      </c>
      <c r="E6" s="84">
        <v>3</v>
      </c>
      <c r="F6" s="76">
        <v>4</v>
      </c>
      <c r="G6" s="76">
        <v>2</v>
      </c>
      <c r="H6" s="76">
        <v>4</v>
      </c>
      <c r="I6" s="27">
        <v>1</v>
      </c>
      <c r="J6" s="30">
        <v>0</v>
      </c>
      <c r="K6" s="49"/>
      <c r="L6" s="49"/>
      <c r="M6" s="49"/>
      <c r="N6" s="49"/>
      <c r="O6" s="30">
        <v>1</v>
      </c>
      <c r="P6" s="28"/>
      <c r="Q6" s="28"/>
      <c r="R6" s="51"/>
      <c r="S6" s="50"/>
      <c r="T6" s="28"/>
      <c r="U6" s="28"/>
      <c r="V6" s="28"/>
      <c r="W6" s="51"/>
    </row>
    <row r="7" spans="1:24" ht="15" customHeight="1" x14ac:dyDescent="0.35">
      <c r="B7" s="74" t="s">
        <v>3</v>
      </c>
      <c r="C7" s="49">
        <v>3</v>
      </c>
      <c r="D7" s="78" t="s">
        <v>152</v>
      </c>
      <c r="E7" s="84">
        <v>1</v>
      </c>
      <c r="F7" s="77">
        <v>4</v>
      </c>
      <c r="G7" s="77">
        <v>1</v>
      </c>
      <c r="H7" s="77">
        <v>4</v>
      </c>
      <c r="I7" s="30">
        <v>1</v>
      </c>
      <c r="J7" s="30">
        <v>0</v>
      </c>
      <c r="K7" s="49"/>
      <c r="L7" s="49"/>
      <c r="M7" s="49"/>
      <c r="N7" s="49"/>
      <c r="O7" s="30">
        <v>1</v>
      </c>
      <c r="P7" s="31"/>
      <c r="Q7" s="31"/>
      <c r="R7" s="51"/>
      <c r="S7" s="29"/>
      <c r="T7" s="28"/>
      <c r="U7" s="28"/>
      <c r="V7" s="30"/>
      <c r="W7" s="79"/>
      <c r="X7" s="49"/>
    </row>
    <row r="8" spans="1:24" ht="15" customHeight="1" x14ac:dyDescent="0.35">
      <c r="B8" s="74" t="s">
        <v>4</v>
      </c>
      <c r="C8" s="49">
        <v>1</v>
      </c>
      <c r="D8" s="79" t="s">
        <v>135</v>
      </c>
      <c r="E8" s="84">
        <v>3</v>
      </c>
      <c r="F8" s="77">
        <v>1</v>
      </c>
      <c r="G8" s="77">
        <v>2</v>
      </c>
      <c r="H8" s="77">
        <v>2</v>
      </c>
      <c r="I8" s="30">
        <v>3</v>
      </c>
      <c r="J8" s="30">
        <v>3</v>
      </c>
      <c r="K8" s="49"/>
      <c r="L8" s="49"/>
      <c r="M8" s="49"/>
      <c r="N8" s="49"/>
      <c r="O8" s="30">
        <v>3</v>
      </c>
      <c r="P8" s="31"/>
      <c r="Q8" s="31"/>
      <c r="R8" s="51"/>
      <c r="S8" s="51"/>
      <c r="T8" s="28"/>
      <c r="U8" s="28"/>
      <c r="V8" s="30"/>
      <c r="W8" s="51"/>
    </row>
    <row r="9" spans="1:24" ht="15" customHeight="1" x14ac:dyDescent="0.35">
      <c r="B9" s="74" t="s">
        <v>5</v>
      </c>
      <c r="C9" s="49">
        <v>1</v>
      </c>
      <c r="D9" s="79" t="s">
        <v>136</v>
      </c>
      <c r="E9" s="84">
        <v>3</v>
      </c>
      <c r="F9" s="77">
        <v>2</v>
      </c>
      <c r="G9" s="77">
        <v>1</v>
      </c>
      <c r="H9" s="77">
        <v>2</v>
      </c>
      <c r="I9" s="30">
        <v>4</v>
      </c>
      <c r="J9" s="30">
        <v>3</v>
      </c>
      <c r="K9" s="49"/>
      <c r="L9" s="49"/>
      <c r="M9" s="49"/>
      <c r="N9" s="49"/>
      <c r="O9" s="30">
        <v>3</v>
      </c>
      <c r="P9" s="30"/>
      <c r="Q9" s="30"/>
      <c r="R9" s="51"/>
      <c r="S9" s="51"/>
      <c r="T9" s="28"/>
      <c r="U9" s="28"/>
      <c r="V9" s="30"/>
      <c r="W9" s="51"/>
    </row>
    <row r="10" spans="1:24" ht="15" customHeight="1" x14ac:dyDescent="0.35">
      <c r="B10" s="74" t="s">
        <v>6</v>
      </c>
      <c r="C10" s="49">
        <v>1</v>
      </c>
      <c r="D10" s="79" t="s">
        <v>137</v>
      </c>
      <c r="E10" s="84">
        <v>1</v>
      </c>
      <c r="F10" s="77">
        <v>3</v>
      </c>
      <c r="G10" s="77">
        <v>2</v>
      </c>
      <c r="H10" s="77">
        <v>1</v>
      </c>
      <c r="I10" s="30">
        <v>3</v>
      </c>
      <c r="J10" s="30">
        <v>7</v>
      </c>
      <c r="K10" s="49"/>
      <c r="L10" s="49"/>
      <c r="M10" s="49"/>
      <c r="N10" s="49"/>
      <c r="O10" s="30">
        <v>1</v>
      </c>
      <c r="P10" s="30"/>
      <c r="Q10" s="30"/>
      <c r="R10" s="51"/>
      <c r="S10" s="51"/>
      <c r="T10" s="28"/>
      <c r="U10" s="28"/>
      <c r="V10" s="30"/>
      <c r="W10" s="51"/>
    </row>
    <row r="11" spans="1:24" ht="33.75" customHeight="1" x14ac:dyDescent="0.35">
      <c r="B11" s="74" t="s">
        <v>7</v>
      </c>
      <c r="C11" s="49">
        <v>1</v>
      </c>
      <c r="D11" s="79" t="s">
        <v>138</v>
      </c>
      <c r="E11" s="84">
        <v>2</v>
      </c>
      <c r="F11" s="77">
        <v>1</v>
      </c>
      <c r="G11" s="77">
        <v>1</v>
      </c>
      <c r="H11" s="77">
        <v>2</v>
      </c>
      <c r="I11" s="30">
        <v>4</v>
      </c>
      <c r="J11" s="30">
        <v>5</v>
      </c>
      <c r="K11" s="49"/>
      <c r="L11" s="49"/>
      <c r="M11" s="49"/>
      <c r="N11" s="49"/>
      <c r="O11" s="30">
        <v>1</v>
      </c>
      <c r="P11" s="31"/>
      <c r="Q11" s="31"/>
      <c r="R11" s="51"/>
      <c r="S11" s="51"/>
      <c r="T11" s="28"/>
      <c r="U11" s="28"/>
      <c r="V11" s="30"/>
      <c r="W11" s="51"/>
    </row>
    <row r="12" spans="1:24" ht="15" customHeight="1" x14ac:dyDescent="0.35">
      <c r="B12" s="74" t="s">
        <v>3</v>
      </c>
      <c r="C12" s="49">
        <v>3</v>
      </c>
      <c r="D12" s="79" t="s">
        <v>139</v>
      </c>
      <c r="E12" s="84">
        <v>1</v>
      </c>
      <c r="F12" s="77">
        <v>1</v>
      </c>
      <c r="G12" s="77">
        <v>2</v>
      </c>
      <c r="H12" s="77">
        <v>1</v>
      </c>
      <c r="I12" s="30">
        <v>2</v>
      </c>
      <c r="J12" s="30">
        <v>5</v>
      </c>
      <c r="K12" s="49"/>
      <c r="L12" s="49"/>
      <c r="M12" s="49"/>
      <c r="N12" s="49"/>
      <c r="O12" s="30">
        <v>1</v>
      </c>
      <c r="P12" s="30"/>
      <c r="Q12" s="31"/>
      <c r="R12" s="29"/>
      <c r="S12" s="29"/>
      <c r="T12" s="28"/>
      <c r="U12" s="28"/>
      <c r="V12" s="30"/>
      <c r="W12" s="51"/>
    </row>
    <row r="13" spans="1:24" ht="15" customHeight="1" x14ac:dyDescent="0.35">
      <c r="B13" s="74" t="s">
        <v>155</v>
      </c>
      <c r="C13" s="49">
        <v>1</v>
      </c>
      <c r="D13" s="79" t="s">
        <v>140</v>
      </c>
      <c r="E13" s="84">
        <v>3</v>
      </c>
      <c r="F13" s="77">
        <v>2</v>
      </c>
      <c r="G13" s="77">
        <v>1</v>
      </c>
      <c r="H13" s="77">
        <v>2</v>
      </c>
      <c r="I13" s="30">
        <v>2</v>
      </c>
      <c r="J13" s="30">
        <v>0</v>
      </c>
      <c r="K13" s="49"/>
      <c r="L13" s="49"/>
      <c r="M13" s="49"/>
      <c r="N13" s="49"/>
      <c r="O13" s="30">
        <v>3</v>
      </c>
      <c r="P13" s="31"/>
      <c r="Q13" s="31"/>
      <c r="R13" s="51"/>
      <c r="S13" s="51"/>
      <c r="T13" s="28"/>
      <c r="U13" s="28"/>
      <c r="V13" s="30"/>
      <c r="W13" s="51"/>
    </row>
    <row r="14" spans="1:24" ht="15" customHeight="1" x14ac:dyDescent="0.35">
      <c r="B14" s="74" t="s">
        <v>156</v>
      </c>
      <c r="C14" s="49">
        <v>1</v>
      </c>
      <c r="D14" s="79" t="s">
        <v>141</v>
      </c>
      <c r="E14" s="84">
        <v>3</v>
      </c>
      <c r="F14" s="77">
        <v>2</v>
      </c>
      <c r="G14" s="77">
        <v>1</v>
      </c>
      <c r="H14" s="77">
        <v>2</v>
      </c>
      <c r="I14" s="30">
        <v>2</v>
      </c>
      <c r="J14" s="30">
        <v>0</v>
      </c>
      <c r="K14" s="49"/>
      <c r="L14" s="49"/>
      <c r="M14" s="49"/>
      <c r="N14" s="49"/>
      <c r="O14" s="30">
        <v>3</v>
      </c>
      <c r="P14" s="30"/>
      <c r="Q14" s="30"/>
      <c r="R14" s="51"/>
      <c r="S14" s="51"/>
      <c r="T14" s="28"/>
      <c r="U14" s="28"/>
      <c r="V14" s="30"/>
      <c r="W14" s="51"/>
    </row>
    <row r="15" spans="1:24" x14ac:dyDescent="0.35">
      <c r="B15" s="74" t="s">
        <v>157</v>
      </c>
      <c r="C15" s="49">
        <v>1</v>
      </c>
      <c r="D15" s="79" t="s">
        <v>142</v>
      </c>
      <c r="E15" s="84">
        <v>3</v>
      </c>
      <c r="F15" s="77">
        <v>2</v>
      </c>
      <c r="G15" s="77">
        <v>1</v>
      </c>
      <c r="H15" s="77">
        <v>2</v>
      </c>
      <c r="I15" s="30">
        <v>2</v>
      </c>
      <c r="J15" s="30">
        <v>0</v>
      </c>
      <c r="K15" s="49"/>
      <c r="L15" s="49"/>
      <c r="M15" s="49"/>
      <c r="N15" s="49"/>
      <c r="O15" s="30">
        <v>3</v>
      </c>
      <c r="P15" s="30"/>
      <c r="Q15" s="31"/>
      <c r="R15" s="51"/>
      <c r="S15" s="51"/>
      <c r="T15" s="28"/>
      <c r="U15" s="28"/>
      <c r="V15" s="30"/>
      <c r="W15" s="51"/>
    </row>
    <row r="16" spans="1:24" x14ac:dyDescent="0.35">
      <c r="B16" s="74" t="s">
        <v>158</v>
      </c>
      <c r="C16" s="49">
        <v>1</v>
      </c>
      <c r="D16" s="79" t="s">
        <v>143</v>
      </c>
      <c r="E16" s="84">
        <v>3</v>
      </c>
      <c r="F16" s="77">
        <v>2</v>
      </c>
      <c r="G16" s="77">
        <v>1</v>
      </c>
      <c r="H16" s="77">
        <v>2</v>
      </c>
      <c r="I16" s="30">
        <v>2</v>
      </c>
      <c r="J16" s="30">
        <v>0</v>
      </c>
      <c r="K16" s="49"/>
      <c r="L16" s="49"/>
      <c r="M16" s="49"/>
      <c r="N16" s="49"/>
      <c r="O16" s="30">
        <v>3</v>
      </c>
      <c r="P16" s="31"/>
      <c r="Q16" s="31"/>
      <c r="R16" s="51"/>
      <c r="S16" s="51"/>
      <c r="T16" s="28"/>
      <c r="U16" s="28"/>
      <c r="V16" s="30"/>
      <c r="W16" s="51"/>
    </row>
    <row r="17" spans="2:23" x14ac:dyDescent="0.35">
      <c r="B17" s="74" t="s">
        <v>9</v>
      </c>
      <c r="C17" s="49">
        <v>1</v>
      </c>
      <c r="D17" s="79" t="s">
        <v>144</v>
      </c>
      <c r="E17" s="84">
        <v>3</v>
      </c>
      <c r="F17" s="77">
        <v>2</v>
      </c>
      <c r="G17" s="77">
        <v>1</v>
      </c>
      <c r="H17" s="77">
        <v>2</v>
      </c>
      <c r="I17" s="30">
        <v>2</v>
      </c>
      <c r="J17" s="30">
        <v>1</v>
      </c>
      <c r="K17" s="49"/>
      <c r="L17" s="49"/>
      <c r="M17" s="49"/>
      <c r="N17" s="49"/>
      <c r="O17" s="30">
        <v>2</v>
      </c>
      <c r="P17" s="31"/>
      <c r="Q17" s="31"/>
      <c r="R17" s="51"/>
      <c r="S17" s="51"/>
      <c r="T17" s="28"/>
      <c r="U17" s="28"/>
      <c r="V17" s="30"/>
      <c r="W17" s="51"/>
    </row>
    <row r="18" spans="2:23" x14ac:dyDescent="0.35">
      <c r="B18" s="74" t="s">
        <v>8</v>
      </c>
      <c r="C18" s="49">
        <v>1</v>
      </c>
      <c r="D18" s="79" t="s">
        <v>145</v>
      </c>
      <c r="E18" s="84">
        <v>3</v>
      </c>
      <c r="F18" s="77">
        <v>2</v>
      </c>
      <c r="G18" s="77">
        <v>1</v>
      </c>
      <c r="H18" s="77">
        <v>2</v>
      </c>
      <c r="I18" s="30">
        <v>2</v>
      </c>
      <c r="J18" s="30">
        <v>3</v>
      </c>
      <c r="K18" s="49"/>
      <c r="L18" s="49"/>
      <c r="M18" s="49"/>
      <c r="N18" s="49"/>
      <c r="O18" s="30">
        <v>2</v>
      </c>
      <c r="P18" s="31"/>
      <c r="Q18" s="31"/>
      <c r="R18" s="51"/>
      <c r="S18" s="51"/>
      <c r="T18" s="28"/>
      <c r="U18" s="28"/>
      <c r="V18" s="30"/>
      <c r="W18" s="51"/>
    </row>
    <row r="19" spans="2:23" x14ac:dyDescent="0.35">
      <c r="B19" s="74" t="s">
        <v>10</v>
      </c>
      <c r="C19" s="49">
        <v>1</v>
      </c>
      <c r="D19" s="79" t="s">
        <v>146</v>
      </c>
      <c r="E19" s="84">
        <v>1</v>
      </c>
      <c r="F19" s="77">
        <v>2</v>
      </c>
      <c r="G19" s="77">
        <v>1</v>
      </c>
      <c r="H19" s="77">
        <v>1</v>
      </c>
      <c r="I19" s="30">
        <v>2</v>
      </c>
      <c r="J19" s="30">
        <v>1</v>
      </c>
      <c r="K19" s="49"/>
      <c r="L19" s="49"/>
      <c r="M19" s="49"/>
      <c r="N19" s="49"/>
      <c r="O19" s="30">
        <v>1</v>
      </c>
      <c r="P19" s="31"/>
      <c r="Q19" s="30"/>
      <c r="R19" s="51"/>
      <c r="S19" s="51"/>
      <c r="T19" s="28"/>
      <c r="U19" s="28"/>
      <c r="V19" s="30"/>
      <c r="W19" s="51"/>
    </row>
    <row r="20" spans="2:23" x14ac:dyDescent="0.35">
      <c r="B20" s="74" t="s">
        <v>11</v>
      </c>
      <c r="C20" s="49">
        <v>1</v>
      </c>
      <c r="D20" s="79" t="s">
        <v>147</v>
      </c>
      <c r="E20" s="84">
        <v>1</v>
      </c>
      <c r="F20" s="77">
        <v>2</v>
      </c>
      <c r="G20" s="77">
        <v>1</v>
      </c>
      <c r="H20" s="77">
        <v>1</v>
      </c>
      <c r="I20" s="30">
        <v>2</v>
      </c>
      <c r="J20" s="30">
        <v>2</v>
      </c>
      <c r="K20" s="49"/>
      <c r="L20" s="49"/>
      <c r="M20" s="49"/>
      <c r="N20" s="49"/>
      <c r="O20" s="30">
        <v>1</v>
      </c>
      <c r="P20" s="30"/>
      <c r="Q20" s="31"/>
      <c r="R20" s="51"/>
      <c r="S20" s="51"/>
      <c r="T20" s="28"/>
      <c r="U20" s="28"/>
      <c r="V20" s="30"/>
      <c r="W20" s="51"/>
    </row>
    <row r="21" spans="2:23" x14ac:dyDescent="0.35">
      <c r="B21" s="74" t="s">
        <v>13</v>
      </c>
      <c r="C21" s="49">
        <v>1</v>
      </c>
      <c r="D21" s="79" t="s">
        <v>148</v>
      </c>
      <c r="E21" s="84">
        <v>2</v>
      </c>
      <c r="F21" s="49">
        <v>2</v>
      </c>
      <c r="G21" s="49">
        <v>1</v>
      </c>
      <c r="H21" s="49">
        <v>2</v>
      </c>
      <c r="I21" s="30">
        <v>3</v>
      </c>
      <c r="J21" s="30">
        <v>3</v>
      </c>
      <c r="K21" s="49"/>
      <c r="L21" s="49"/>
      <c r="M21" s="49"/>
      <c r="N21" s="49"/>
      <c r="O21" s="30">
        <v>2</v>
      </c>
      <c r="P21" s="30"/>
      <c r="Q21" s="31"/>
      <c r="R21" s="51"/>
      <c r="S21" s="51"/>
      <c r="T21" s="28"/>
      <c r="U21" s="28"/>
      <c r="V21" s="30"/>
      <c r="W21" s="51"/>
    </row>
    <row r="22" spans="2:23" x14ac:dyDescent="0.35">
      <c r="B22" s="74" t="s">
        <v>14</v>
      </c>
      <c r="C22" s="49">
        <v>1</v>
      </c>
      <c r="D22" s="79" t="s">
        <v>149</v>
      </c>
      <c r="E22" s="84">
        <v>2</v>
      </c>
      <c r="F22" s="49">
        <v>2</v>
      </c>
      <c r="G22" s="49">
        <v>1</v>
      </c>
      <c r="H22" s="49">
        <v>2</v>
      </c>
      <c r="I22" s="30">
        <v>4</v>
      </c>
      <c r="J22" s="30">
        <v>4</v>
      </c>
      <c r="K22" s="49"/>
      <c r="L22" s="49"/>
      <c r="M22" s="49"/>
      <c r="N22" s="49"/>
      <c r="O22" s="30">
        <v>1</v>
      </c>
      <c r="P22" s="31"/>
      <c r="Q22" s="31"/>
      <c r="R22" s="51"/>
      <c r="S22" s="51"/>
      <c r="T22" s="28"/>
      <c r="U22" s="28"/>
      <c r="V22" s="30"/>
      <c r="W22" s="51"/>
    </row>
    <row r="23" spans="2:23" x14ac:dyDescent="0.35">
      <c r="B23" s="74" t="s">
        <v>15</v>
      </c>
      <c r="C23" s="49">
        <v>3</v>
      </c>
      <c r="D23" s="79" t="s">
        <v>150</v>
      </c>
      <c r="E23" s="84">
        <v>1</v>
      </c>
      <c r="F23" s="77">
        <v>2</v>
      </c>
      <c r="G23" s="77">
        <v>2</v>
      </c>
      <c r="H23" s="77">
        <v>1</v>
      </c>
      <c r="I23" s="30">
        <v>3</v>
      </c>
      <c r="J23" s="30">
        <v>1</v>
      </c>
      <c r="K23" s="49"/>
      <c r="L23" s="49"/>
      <c r="M23" s="49"/>
      <c r="N23" s="49"/>
      <c r="O23" s="30">
        <v>1</v>
      </c>
      <c r="P23" s="30"/>
      <c r="Q23" s="30"/>
      <c r="R23" s="29"/>
      <c r="S23" s="29"/>
      <c r="T23" s="28"/>
      <c r="U23" s="28"/>
      <c r="V23" s="30"/>
      <c r="W23" s="51"/>
    </row>
    <row r="24" spans="2:23" x14ac:dyDescent="0.35">
      <c r="B24" s="74" t="s">
        <v>16</v>
      </c>
      <c r="C24" s="49">
        <v>3</v>
      </c>
      <c r="D24" s="79" t="s">
        <v>151</v>
      </c>
      <c r="E24" s="84">
        <v>1</v>
      </c>
      <c r="F24" s="77">
        <v>2</v>
      </c>
      <c r="G24" s="77">
        <v>2</v>
      </c>
      <c r="H24" s="77">
        <v>2</v>
      </c>
      <c r="I24" s="30">
        <v>2</v>
      </c>
      <c r="J24" s="30">
        <v>3</v>
      </c>
      <c r="K24" s="49"/>
      <c r="L24" s="49"/>
      <c r="M24" s="49"/>
      <c r="N24" s="49"/>
      <c r="O24" s="30">
        <v>1</v>
      </c>
      <c r="P24" s="30"/>
      <c r="Q24" s="30"/>
      <c r="R24" s="29"/>
      <c r="S24" s="29"/>
      <c r="T24" s="28"/>
      <c r="U24" s="28"/>
      <c r="V24" s="30"/>
      <c r="W24" s="51"/>
    </row>
    <row r="25" spans="2:23" x14ac:dyDescent="0.35">
      <c r="B25" s="2" t="s">
        <v>171</v>
      </c>
      <c r="C25" s="83">
        <v>1</v>
      </c>
      <c r="D25" s="82" t="s">
        <v>154</v>
      </c>
      <c r="E25" s="84">
        <v>1</v>
      </c>
      <c r="F25" s="77">
        <v>2</v>
      </c>
      <c r="G25" s="77">
        <v>2</v>
      </c>
      <c r="H25" s="77">
        <v>2</v>
      </c>
      <c r="I25" s="30">
        <v>2</v>
      </c>
      <c r="J25" s="30">
        <v>3</v>
      </c>
      <c r="K25" s="79" t="s">
        <v>212</v>
      </c>
      <c r="L25" s="49" t="s">
        <v>168</v>
      </c>
      <c r="M25" s="49" t="s">
        <v>169</v>
      </c>
      <c r="N25" s="49" t="s">
        <v>170</v>
      </c>
      <c r="O25" s="30">
        <v>1</v>
      </c>
      <c r="P25" s="3">
        <f>R25*S25/1000</f>
        <v>1013344.8</v>
      </c>
      <c r="Q25" s="80"/>
      <c r="R25" s="3">
        <v>32479</v>
      </c>
      <c r="S25" s="20">
        <v>31200</v>
      </c>
      <c r="T25" s="3">
        <f>S25*$U$5</f>
        <v>21840</v>
      </c>
    </row>
    <row r="26" spans="2:23" x14ac:dyDescent="0.35">
      <c r="B26" s="2" t="s">
        <v>172</v>
      </c>
      <c r="C26" s="83">
        <v>1</v>
      </c>
      <c r="D26" s="82" t="s">
        <v>159</v>
      </c>
      <c r="E26" s="84">
        <v>1</v>
      </c>
      <c r="F26" s="77">
        <v>2</v>
      </c>
      <c r="G26" s="77">
        <v>2</v>
      </c>
      <c r="H26" s="77">
        <v>2</v>
      </c>
      <c r="I26" s="30">
        <v>2</v>
      </c>
      <c r="J26" s="30">
        <v>3</v>
      </c>
      <c r="K26" s="79" t="s">
        <v>212</v>
      </c>
      <c r="L26" s="49" t="s">
        <v>168</v>
      </c>
      <c r="M26" s="49" t="s">
        <v>169</v>
      </c>
      <c r="N26" s="49" t="s">
        <v>170</v>
      </c>
      <c r="O26" s="30">
        <v>1</v>
      </c>
      <c r="P26" s="81">
        <f t="shared" ref="P26:P49" si="0">R26*S26/1000</f>
        <v>3387255.3</v>
      </c>
      <c r="R26" s="80">
        <v>78957</v>
      </c>
      <c r="S26" s="20">
        <v>42900</v>
      </c>
      <c r="T26" s="81">
        <f t="shared" ref="T26:T34" si="1">S26*$U$5</f>
        <v>30029.999999999996</v>
      </c>
    </row>
    <row r="27" spans="2:23" x14ac:dyDescent="0.35">
      <c r="B27" s="2" t="s">
        <v>173</v>
      </c>
      <c r="C27" s="83">
        <v>1</v>
      </c>
      <c r="D27" s="82" t="s">
        <v>160</v>
      </c>
      <c r="E27" s="84">
        <v>1</v>
      </c>
      <c r="F27" s="77">
        <v>2</v>
      </c>
      <c r="G27" s="77">
        <v>2</v>
      </c>
      <c r="H27" s="77">
        <v>2</v>
      </c>
      <c r="I27" s="30">
        <v>2</v>
      </c>
      <c r="J27" s="30">
        <v>3</v>
      </c>
      <c r="K27" s="79" t="s">
        <v>212</v>
      </c>
      <c r="L27" s="49" t="s">
        <v>168</v>
      </c>
      <c r="M27" s="49" t="s">
        <v>169</v>
      </c>
      <c r="N27" s="49" t="s">
        <v>170</v>
      </c>
      <c r="O27" s="30">
        <v>1</v>
      </c>
      <c r="P27" s="81">
        <f t="shared" si="0"/>
        <v>7341075.4000000004</v>
      </c>
      <c r="R27" s="80">
        <v>210346</v>
      </c>
      <c r="S27" s="20">
        <v>34900</v>
      </c>
      <c r="T27" s="81">
        <f t="shared" si="1"/>
        <v>24430</v>
      </c>
    </row>
    <row r="28" spans="2:23" x14ac:dyDescent="0.35">
      <c r="B28" s="2" t="s">
        <v>174</v>
      </c>
      <c r="C28" s="83">
        <v>1</v>
      </c>
      <c r="D28" s="82" t="s">
        <v>161</v>
      </c>
      <c r="E28" s="84">
        <v>1</v>
      </c>
      <c r="F28" s="77">
        <v>2</v>
      </c>
      <c r="G28" s="77">
        <v>2</v>
      </c>
      <c r="H28" s="77">
        <v>2</v>
      </c>
      <c r="I28" s="30">
        <v>2</v>
      </c>
      <c r="J28" s="30">
        <v>3</v>
      </c>
      <c r="K28" s="79" t="s">
        <v>212</v>
      </c>
      <c r="L28" s="49" t="s">
        <v>168</v>
      </c>
      <c r="M28" s="49" t="s">
        <v>169</v>
      </c>
      <c r="N28" s="49" t="s">
        <v>170</v>
      </c>
      <c r="O28" s="30">
        <v>1</v>
      </c>
      <c r="P28" s="81">
        <f t="shared" si="0"/>
        <v>9241254.4000000004</v>
      </c>
      <c r="R28" s="80">
        <v>194144</v>
      </c>
      <c r="S28" s="20">
        <v>47600</v>
      </c>
      <c r="T28" s="81">
        <f t="shared" si="1"/>
        <v>33320</v>
      </c>
    </row>
    <row r="29" spans="2:23" x14ac:dyDescent="0.35">
      <c r="B29" s="2" t="s">
        <v>175</v>
      </c>
      <c r="C29" s="83">
        <v>1</v>
      </c>
      <c r="D29" s="82" t="s">
        <v>162</v>
      </c>
      <c r="E29" s="84">
        <v>1</v>
      </c>
      <c r="F29" s="77">
        <v>2</v>
      </c>
      <c r="G29" s="77">
        <v>2</v>
      </c>
      <c r="H29" s="77">
        <v>2</v>
      </c>
      <c r="I29" s="30">
        <v>2</v>
      </c>
      <c r="J29" s="30">
        <v>3</v>
      </c>
      <c r="K29" s="79" t="s">
        <v>212</v>
      </c>
      <c r="L29" s="49" t="s">
        <v>168</v>
      </c>
      <c r="M29" s="49" t="s">
        <v>169</v>
      </c>
      <c r="N29" s="49" t="s">
        <v>170</v>
      </c>
      <c r="O29" s="30">
        <v>1</v>
      </c>
      <c r="P29" s="81">
        <f t="shared" si="0"/>
        <v>9932877.3000000007</v>
      </c>
      <c r="R29" s="80">
        <v>140097</v>
      </c>
      <c r="S29" s="20">
        <v>70900</v>
      </c>
      <c r="T29" s="81">
        <f t="shared" si="1"/>
        <v>49630</v>
      </c>
    </row>
    <row r="30" spans="2:23" x14ac:dyDescent="0.35">
      <c r="B30" s="2" t="s">
        <v>176</v>
      </c>
      <c r="C30" s="83">
        <v>1</v>
      </c>
      <c r="D30" s="82" t="s">
        <v>163</v>
      </c>
      <c r="E30" s="84">
        <v>1</v>
      </c>
      <c r="F30" s="77">
        <v>2</v>
      </c>
      <c r="G30" s="77">
        <v>2</v>
      </c>
      <c r="H30" s="77">
        <v>2</v>
      </c>
      <c r="I30" s="30">
        <v>2</v>
      </c>
      <c r="J30" s="30">
        <v>3</v>
      </c>
      <c r="K30" s="79" t="s">
        <v>212</v>
      </c>
      <c r="L30" s="49" t="s">
        <v>168</v>
      </c>
      <c r="M30" s="49" t="s">
        <v>169</v>
      </c>
      <c r="N30" s="49" t="s">
        <v>170</v>
      </c>
      <c r="O30" s="30">
        <v>1</v>
      </c>
      <c r="P30" s="81">
        <f t="shared" si="0"/>
        <v>13748304</v>
      </c>
      <c r="R30" s="80">
        <v>199830</v>
      </c>
      <c r="S30" s="20">
        <v>68800</v>
      </c>
      <c r="T30" s="81">
        <f t="shared" si="1"/>
        <v>48160</v>
      </c>
    </row>
    <row r="31" spans="2:23" x14ac:dyDescent="0.35">
      <c r="B31" s="2" t="s">
        <v>177</v>
      </c>
      <c r="C31" s="83">
        <v>1</v>
      </c>
      <c r="D31" s="82" t="s">
        <v>164</v>
      </c>
      <c r="E31" s="84">
        <v>1</v>
      </c>
      <c r="F31" s="77">
        <v>2</v>
      </c>
      <c r="G31" s="77">
        <v>2</v>
      </c>
      <c r="H31" s="77">
        <v>2</v>
      </c>
      <c r="I31" s="30">
        <v>2</v>
      </c>
      <c r="J31" s="30">
        <v>3</v>
      </c>
      <c r="K31" s="79" t="s">
        <v>212</v>
      </c>
      <c r="L31" s="49" t="s">
        <v>168</v>
      </c>
      <c r="M31" s="49" t="s">
        <v>169</v>
      </c>
      <c r="N31" s="49" t="s">
        <v>170</v>
      </c>
      <c r="O31" s="30">
        <v>1</v>
      </c>
      <c r="P31" s="81">
        <f t="shared" si="0"/>
        <v>1541430.8</v>
      </c>
      <c r="R31" s="80">
        <v>19292</v>
      </c>
      <c r="S31" s="20">
        <v>79900</v>
      </c>
      <c r="T31" s="81">
        <f t="shared" si="1"/>
        <v>55930</v>
      </c>
    </row>
    <row r="32" spans="2:23" x14ac:dyDescent="0.35">
      <c r="B32" s="2" t="s">
        <v>178</v>
      </c>
      <c r="C32" s="83">
        <v>1</v>
      </c>
      <c r="D32" s="82" t="s">
        <v>165</v>
      </c>
      <c r="E32" s="84">
        <v>1</v>
      </c>
      <c r="F32" s="77">
        <v>2</v>
      </c>
      <c r="G32" s="77">
        <v>2</v>
      </c>
      <c r="H32" s="77">
        <v>2</v>
      </c>
      <c r="I32" s="30">
        <v>2</v>
      </c>
      <c r="J32" s="30">
        <v>3</v>
      </c>
      <c r="K32" s="79" t="s">
        <v>212</v>
      </c>
      <c r="L32" s="49" t="s">
        <v>168</v>
      </c>
      <c r="M32" s="49" t="s">
        <v>169</v>
      </c>
      <c r="N32" s="49" t="s">
        <v>170</v>
      </c>
      <c r="O32" s="30">
        <v>1</v>
      </c>
      <c r="P32" s="81">
        <f t="shared" si="0"/>
        <v>174573.9</v>
      </c>
      <c r="R32" s="80">
        <v>1577</v>
      </c>
      <c r="S32" s="20">
        <v>110700</v>
      </c>
      <c r="T32" s="81">
        <f t="shared" si="1"/>
        <v>77490</v>
      </c>
    </row>
    <row r="33" spans="2:20" x14ac:dyDescent="0.35">
      <c r="B33" s="2" t="s">
        <v>179</v>
      </c>
      <c r="C33" s="83">
        <v>1</v>
      </c>
      <c r="D33" s="82" t="s">
        <v>166</v>
      </c>
      <c r="E33" s="84">
        <v>1</v>
      </c>
      <c r="F33" s="77">
        <v>2</v>
      </c>
      <c r="G33" s="77">
        <v>2</v>
      </c>
      <c r="H33" s="77">
        <v>2</v>
      </c>
      <c r="I33" s="30">
        <v>2</v>
      </c>
      <c r="J33" s="30">
        <v>3</v>
      </c>
      <c r="K33" s="79" t="s">
        <v>212</v>
      </c>
      <c r="L33" s="49" t="s">
        <v>168</v>
      </c>
      <c r="M33" s="49" t="s">
        <v>169</v>
      </c>
      <c r="N33" s="49" t="s">
        <v>170</v>
      </c>
      <c r="O33" s="30">
        <v>1</v>
      </c>
      <c r="P33" s="81">
        <f t="shared" si="0"/>
        <v>1586557.5</v>
      </c>
      <c r="R33" s="80">
        <v>19231</v>
      </c>
      <c r="S33" s="20">
        <v>82500</v>
      </c>
      <c r="T33" s="81">
        <f t="shared" si="1"/>
        <v>57749.999999999993</v>
      </c>
    </row>
    <row r="34" spans="2:20" x14ac:dyDescent="0.35">
      <c r="B34" s="2" t="s">
        <v>180</v>
      </c>
      <c r="C34" s="83">
        <v>1</v>
      </c>
      <c r="D34" s="82" t="s">
        <v>167</v>
      </c>
      <c r="E34" s="84">
        <v>1</v>
      </c>
      <c r="F34" s="77">
        <v>2</v>
      </c>
      <c r="G34" s="77">
        <v>2</v>
      </c>
      <c r="H34" s="77">
        <v>2</v>
      </c>
      <c r="I34" s="30">
        <v>2</v>
      </c>
      <c r="J34" s="30">
        <v>3</v>
      </c>
      <c r="K34" s="79" t="s">
        <v>212</v>
      </c>
      <c r="L34" s="49" t="s">
        <v>168</v>
      </c>
      <c r="M34" s="49" t="s">
        <v>169</v>
      </c>
      <c r="N34" s="49" t="s">
        <v>170</v>
      </c>
      <c r="O34" s="30">
        <v>1</v>
      </c>
      <c r="P34" s="81">
        <f t="shared" si="0"/>
        <v>618674.19999999995</v>
      </c>
      <c r="R34" s="80">
        <v>5338</v>
      </c>
      <c r="S34" s="20">
        <v>115900</v>
      </c>
      <c r="T34" s="81">
        <f t="shared" si="1"/>
        <v>81130</v>
      </c>
    </row>
    <row r="35" spans="2:20" x14ac:dyDescent="0.35">
      <c r="B35" s="80" t="s">
        <v>181</v>
      </c>
      <c r="C35" s="83">
        <v>1</v>
      </c>
      <c r="D35" s="82" t="s">
        <v>187</v>
      </c>
      <c r="E35" s="84">
        <v>2</v>
      </c>
      <c r="F35" s="77">
        <v>2</v>
      </c>
      <c r="G35" s="77">
        <v>2</v>
      </c>
      <c r="H35" s="77">
        <v>2</v>
      </c>
      <c r="I35" s="30">
        <v>2</v>
      </c>
      <c r="J35" s="30">
        <v>3</v>
      </c>
      <c r="K35" s="79" t="s">
        <v>212</v>
      </c>
      <c r="L35" s="49" t="s">
        <v>168</v>
      </c>
      <c r="M35" s="49" t="s">
        <v>169</v>
      </c>
      <c r="N35" s="49" t="s">
        <v>170</v>
      </c>
      <c r="O35" s="30">
        <v>2</v>
      </c>
      <c r="P35" s="81">
        <f t="shared" si="0"/>
        <v>3361349</v>
      </c>
      <c r="R35" s="80">
        <v>86410</v>
      </c>
      <c r="S35" s="20">
        <v>38900</v>
      </c>
      <c r="T35" s="81">
        <f>S35*$V$5</f>
        <v>31120</v>
      </c>
    </row>
    <row r="36" spans="2:20" x14ac:dyDescent="0.35">
      <c r="B36" s="2" t="s">
        <v>182</v>
      </c>
      <c r="C36" s="83">
        <v>1</v>
      </c>
      <c r="D36" s="82" t="s">
        <v>188</v>
      </c>
      <c r="E36" s="85">
        <v>2</v>
      </c>
      <c r="F36" s="77">
        <v>2</v>
      </c>
      <c r="G36" s="77">
        <v>2</v>
      </c>
      <c r="H36" s="77">
        <v>2</v>
      </c>
      <c r="I36" s="30">
        <v>2</v>
      </c>
      <c r="J36" s="30">
        <v>3</v>
      </c>
      <c r="K36" s="79" t="s">
        <v>212</v>
      </c>
      <c r="L36" s="49" t="s">
        <v>168</v>
      </c>
      <c r="M36" s="49" t="s">
        <v>169</v>
      </c>
      <c r="N36" s="49" t="s">
        <v>170</v>
      </c>
      <c r="O36" s="30">
        <v>2</v>
      </c>
      <c r="P36" s="81">
        <f t="shared" si="0"/>
        <v>745624</v>
      </c>
      <c r="R36" s="80">
        <v>16946</v>
      </c>
      <c r="S36" s="20">
        <v>44000</v>
      </c>
      <c r="T36" s="81">
        <f t="shared" ref="T36:T40" si="2">S36*$V$5</f>
        <v>35200</v>
      </c>
    </row>
    <row r="37" spans="2:20" x14ac:dyDescent="0.35">
      <c r="B37" s="80" t="s">
        <v>183</v>
      </c>
      <c r="C37" s="83">
        <v>1</v>
      </c>
      <c r="D37" s="82" t="s">
        <v>189</v>
      </c>
      <c r="E37" s="85">
        <v>2</v>
      </c>
      <c r="F37" s="77">
        <v>2</v>
      </c>
      <c r="G37" s="77">
        <v>2</v>
      </c>
      <c r="H37" s="77">
        <v>2</v>
      </c>
      <c r="I37" s="30">
        <v>2</v>
      </c>
      <c r="J37" s="30">
        <v>3</v>
      </c>
      <c r="K37" s="79" t="s">
        <v>212</v>
      </c>
      <c r="L37" s="49" t="s">
        <v>168</v>
      </c>
      <c r="M37" s="49" t="s">
        <v>169</v>
      </c>
      <c r="N37" s="49" t="s">
        <v>170</v>
      </c>
      <c r="O37" s="30">
        <v>2</v>
      </c>
      <c r="P37" s="81">
        <f t="shared" si="0"/>
        <v>1418121</v>
      </c>
      <c r="R37" s="80">
        <v>44595</v>
      </c>
      <c r="S37" s="20">
        <v>31800</v>
      </c>
      <c r="T37" s="81">
        <f t="shared" si="2"/>
        <v>25440</v>
      </c>
    </row>
    <row r="38" spans="2:20" x14ac:dyDescent="0.35">
      <c r="B38" s="2" t="s">
        <v>184</v>
      </c>
      <c r="C38" s="83">
        <v>1</v>
      </c>
      <c r="D38" s="82" t="s">
        <v>190</v>
      </c>
      <c r="E38" s="85">
        <v>2</v>
      </c>
      <c r="F38" s="77">
        <v>2</v>
      </c>
      <c r="G38" s="77">
        <v>2</v>
      </c>
      <c r="H38" s="77">
        <v>2</v>
      </c>
      <c r="I38" s="30">
        <v>2</v>
      </c>
      <c r="J38" s="30">
        <v>3</v>
      </c>
      <c r="K38" s="79" t="s">
        <v>212</v>
      </c>
      <c r="L38" s="49" t="s">
        <v>168</v>
      </c>
      <c r="M38" s="49" t="s">
        <v>169</v>
      </c>
      <c r="N38" s="49" t="s">
        <v>170</v>
      </c>
      <c r="O38" s="30">
        <v>2</v>
      </c>
      <c r="P38" s="81">
        <f t="shared" si="0"/>
        <v>838899.9</v>
      </c>
      <c r="R38" s="80">
        <v>20511</v>
      </c>
      <c r="S38" s="20">
        <v>40900</v>
      </c>
      <c r="T38" s="81">
        <f t="shared" si="2"/>
        <v>32720</v>
      </c>
    </row>
    <row r="39" spans="2:20" x14ac:dyDescent="0.35">
      <c r="B39" s="2" t="s">
        <v>185</v>
      </c>
      <c r="C39" s="83">
        <v>1</v>
      </c>
      <c r="D39" s="82" t="s">
        <v>191</v>
      </c>
      <c r="E39" s="85">
        <v>2</v>
      </c>
      <c r="F39" s="77">
        <v>2</v>
      </c>
      <c r="G39" s="77">
        <v>2</v>
      </c>
      <c r="H39" s="77">
        <v>2</v>
      </c>
      <c r="I39" s="30">
        <v>2</v>
      </c>
      <c r="J39" s="30">
        <v>3</v>
      </c>
      <c r="K39" s="79" t="s">
        <v>212</v>
      </c>
      <c r="L39" s="49" t="s">
        <v>168</v>
      </c>
      <c r="M39" s="49" t="s">
        <v>169</v>
      </c>
      <c r="N39" s="49" t="s">
        <v>170</v>
      </c>
      <c r="O39" s="30">
        <v>2</v>
      </c>
      <c r="P39" s="81">
        <f t="shared" si="0"/>
        <v>723707.4</v>
      </c>
      <c r="R39" s="80">
        <v>13578</v>
      </c>
      <c r="S39" s="20">
        <v>53300</v>
      </c>
      <c r="T39" s="81">
        <f t="shared" si="2"/>
        <v>42640</v>
      </c>
    </row>
    <row r="40" spans="2:20" x14ac:dyDescent="0.35">
      <c r="B40" s="80" t="s">
        <v>186</v>
      </c>
      <c r="C40" s="83">
        <v>1</v>
      </c>
      <c r="D40" s="82" t="s">
        <v>192</v>
      </c>
      <c r="E40" s="85">
        <v>2</v>
      </c>
      <c r="F40" s="77">
        <v>2</v>
      </c>
      <c r="G40" s="77">
        <v>2</v>
      </c>
      <c r="H40" s="77">
        <v>2</v>
      </c>
      <c r="I40" s="30">
        <v>2</v>
      </c>
      <c r="J40" s="30">
        <v>3</v>
      </c>
      <c r="K40" s="79" t="s">
        <v>212</v>
      </c>
      <c r="L40" s="49" t="s">
        <v>168</v>
      </c>
      <c r="M40" s="49" t="s">
        <v>169</v>
      </c>
      <c r="N40" s="49" t="s">
        <v>170</v>
      </c>
      <c r="O40" s="30">
        <v>2</v>
      </c>
      <c r="P40" s="81">
        <f t="shared" si="0"/>
        <v>13081432</v>
      </c>
      <c r="R40" s="80">
        <v>266968</v>
      </c>
      <c r="S40" s="20">
        <v>49000</v>
      </c>
      <c r="T40" s="81">
        <f t="shared" si="2"/>
        <v>39200</v>
      </c>
    </row>
    <row r="41" spans="2:20" x14ac:dyDescent="0.35">
      <c r="B41" s="2" t="s">
        <v>193</v>
      </c>
      <c r="C41" s="83">
        <v>1</v>
      </c>
      <c r="D41" s="82" t="s">
        <v>198</v>
      </c>
      <c r="E41" s="85">
        <v>3</v>
      </c>
      <c r="F41" s="77">
        <v>2</v>
      </c>
      <c r="G41" s="77">
        <v>2</v>
      </c>
      <c r="H41" s="77">
        <v>2</v>
      </c>
      <c r="I41" s="30">
        <v>2</v>
      </c>
      <c r="J41" s="30">
        <v>3</v>
      </c>
      <c r="K41" s="79" t="s">
        <v>212</v>
      </c>
      <c r="L41" s="49" t="s">
        <v>168</v>
      </c>
      <c r="M41" s="49" t="s">
        <v>169</v>
      </c>
      <c r="N41" s="49" t="s">
        <v>170</v>
      </c>
      <c r="O41" s="30">
        <v>3</v>
      </c>
      <c r="P41" s="81">
        <f t="shared" si="0"/>
        <v>100020.6</v>
      </c>
      <c r="R41" s="80">
        <v>614</v>
      </c>
      <c r="S41" s="20">
        <v>162900</v>
      </c>
      <c r="T41" s="81">
        <f>S41*$W$5</f>
        <v>146610</v>
      </c>
    </row>
    <row r="42" spans="2:20" x14ac:dyDescent="0.35">
      <c r="B42" s="2" t="s">
        <v>194</v>
      </c>
      <c r="C42" s="83">
        <v>1</v>
      </c>
      <c r="D42" s="82" t="s">
        <v>199</v>
      </c>
      <c r="E42" s="85">
        <v>3</v>
      </c>
      <c r="F42" s="77">
        <v>2</v>
      </c>
      <c r="G42" s="77">
        <v>2</v>
      </c>
      <c r="H42" s="77">
        <v>2</v>
      </c>
      <c r="I42" s="30">
        <v>2</v>
      </c>
      <c r="J42" s="30">
        <v>3</v>
      </c>
      <c r="K42" s="79" t="s">
        <v>212</v>
      </c>
      <c r="L42" s="49" t="s">
        <v>168</v>
      </c>
      <c r="M42" s="49" t="s">
        <v>169</v>
      </c>
      <c r="N42" s="49" t="s">
        <v>170</v>
      </c>
      <c r="O42" s="30">
        <v>3</v>
      </c>
      <c r="P42" s="81">
        <f t="shared" si="0"/>
        <v>2394502.7999999998</v>
      </c>
      <c r="R42" s="80">
        <v>58119</v>
      </c>
      <c r="S42" s="20">
        <v>41200</v>
      </c>
      <c r="T42" s="81">
        <f t="shared" ref="T42:T49" si="3">S42*$W$5</f>
        <v>37080</v>
      </c>
    </row>
    <row r="43" spans="2:20" x14ac:dyDescent="0.35">
      <c r="B43" s="2" t="s">
        <v>195</v>
      </c>
      <c r="C43" s="83">
        <v>1</v>
      </c>
      <c r="D43" s="82" t="s">
        <v>200</v>
      </c>
      <c r="E43" s="85">
        <v>3</v>
      </c>
      <c r="F43" s="77">
        <v>2</v>
      </c>
      <c r="G43" s="77">
        <v>2</v>
      </c>
      <c r="H43" s="77">
        <v>2</v>
      </c>
      <c r="I43" s="30">
        <v>2</v>
      </c>
      <c r="J43" s="30">
        <v>3</v>
      </c>
      <c r="K43" s="79" t="s">
        <v>212</v>
      </c>
      <c r="L43" s="49" t="s">
        <v>168</v>
      </c>
      <c r="M43" s="49" t="s">
        <v>169</v>
      </c>
      <c r="N43" s="49" t="s">
        <v>170</v>
      </c>
      <c r="O43" s="30">
        <v>3</v>
      </c>
      <c r="P43" s="81">
        <f t="shared" si="0"/>
        <v>12043345.5</v>
      </c>
      <c r="R43" s="80">
        <v>226805</v>
      </c>
      <c r="S43" s="20">
        <v>53100</v>
      </c>
      <c r="T43" s="81">
        <f t="shared" si="3"/>
        <v>47790</v>
      </c>
    </row>
    <row r="44" spans="2:20" x14ac:dyDescent="0.35">
      <c r="B44" s="2" t="s">
        <v>196</v>
      </c>
      <c r="C44" s="83">
        <v>1</v>
      </c>
      <c r="D44" s="82" t="s">
        <v>201</v>
      </c>
      <c r="E44" s="85">
        <v>3</v>
      </c>
      <c r="F44" s="77">
        <v>2</v>
      </c>
      <c r="G44" s="77">
        <v>2</v>
      </c>
      <c r="H44" s="77">
        <v>2</v>
      </c>
      <c r="I44" s="30">
        <v>2</v>
      </c>
      <c r="J44" s="30">
        <v>3</v>
      </c>
      <c r="K44" s="79" t="s">
        <v>212</v>
      </c>
      <c r="L44" s="49" t="s">
        <v>168</v>
      </c>
      <c r="M44" s="49" t="s">
        <v>169</v>
      </c>
      <c r="N44" s="49" t="s">
        <v>170</v>
      </c>
      <c r="O44" s="30">
        <v>3</v>
      </c>
      <c r="P44" s="81">
        <f t="shared" si="0"/>
        <v>1251886.5</v>
      </c>
      <c r="R44" s="80">
        <v>28779</v>
      </c>
      <c r="S44" s="20">
        <v>43500</v>
      </c>
      <c r="T44" s="81">
        <f t="shared" si="3"/>
        <v>39150</v>
      </c>
    </row>
    <row r="45" spans="2:20" x14ac:dyDescent="0.35">
      <c r="B45" s="2" t="s">
        <v>197</v>
      </c>
      <c r="C45" s="83">
        <v>1</v>
      </c>
      <c r="D45" s="82" t="s">
        <v>202</v>
      </c>
      <c r="E45" s="85">
        <v>3</v>
      </c>
      <c r="F45" s="77">
        <v>2</v>
      </c>
      <c r="G45" s="77">
        <v>2</v>
      </c>
      <c r="H45" s="77">
        <v>2</v>
      </c>
      <c r="I45" s="30">
        <v>2</v>
      </c>
      <c r="J45" s="30">
        <v>3</v>
      </c>
      <c r="K45" s="79" t="s">
        <v>212</v>
      </c>
      <c r="L45" s="49" t="s">
        <v>168</v>
      </c>
      <c r="M45" s="49" t="s">
        <v>169</v>
      </c>
      <c r="N45" s="49" t="s">
        <v>170</v>
      </c>
      <c r="O45" s="30">
        <v>3</v>
      </c>
      <c r="P45" s="81">
        <f t="shared" si="0"/>
        <v>3736582.5</v>
      </c>
      <c r="R45" s="80">
        <v>71173</v>
      </c>
      <c r="S45" s="20">
        <v>52500</v>
      </c>
      <c r="T45" s="81">
        <f t="shared" si="3"/>
        <v>47250</v>
      </c>
    </row>
    <row r="46" spans="2:20" x14ac:dyDescent="0.35">
      <c r="B46" s="2" t="s">
        <v>203</v>
      </c>
      <c r="C46" s="83">
        <v>1</v>
      </c>
      <c r="D46" s="82" t="s">
        <v>207</v>
      </c>
      <c r="E46" s="85">
        <v>4</v>
      </c>
      <c r="F46" s="77">
        <v>2</v>
      </c>
      <c r="G46" s="77">
        <v>2</v>
      </c>
      <c r="H46" s="77">
        <v>2</v>
      </c>
      <c r="I46" s="30">
        <v>2</v>
      </c>
      <c r="J46" s="30">
        <v>3</v>
      </c>
      <c r="K46" s="79" t="s">
        <v>212</v>
      </c>
      <c r="L46" s="49" t="s">
        <v>168</v>
      </c>
      <c r="M46" s="49" t="s">
        <v>169</v>
      </c>
      <c r="N46" s="49" t="s">
        <v>170</v>
      </c>
      <c r="O46" s="30">
        <v>3</v>
      </c>
      <c r="P46" s="81">
        <f t="shared" si="0"/>
        <v>1171089.6000000001</v>
      </c>
      <c r="R46" s="80">
        <v>31146</v>
      </c>
      <c r="S46" s="20">
        <v>37600</v>
      </c>
      <c r="T46" s="81">
        <f t="shared" si="3"/>
        <v>33840</v>
      </c>
    </row>
    <row r="47" spans="2:20" x14ac:dyDescent="0.35">
      <c r="B47" s="2" t="s">
        <v>204</v>
      </c>
      <c r="C47" s="83">
        <v>1</v>
      </c>
      <c r="D47" s="82" t="s">
        <v>208</v>
      </c>
      <c r="E47" s="85">
        <v>4</v>
      </c>
      <c r="F47" s="77">
        <v>2</v>
      </c>
      <c r="G47" s="77">
        <v>2</v>
      </c>
      <c r="H47" s="77">
        <v>2</v>
      </c>
      <c r="I47" s="30">
        <v>2</v>
      </c>
      <c r="J47" s="30">
        <v>3</v>
      </c>
      <c r="K47" s="79" t="s">
        <v>212</v>
      </c>
      <c r="L47" s="49" t="s">
        <v>168</v>
      </c>
      <c r="M47" s="49" t="s">
        <v>169</v>
      </c>
      <c r="N47" s="49" t="s">
        <v>170</v>
      </c>
      <c r="O47" s="30">
        <v>3</v>
      </c>
      <c r="P47" s="81">
        <f t="shared" si="0"/>
        <v>1196629.2</v>
      </c>
      <c r="R47" s="80">
        <v>24622</v>
      </c>
      <c r="S47" s="20">
        <v>48600</v>
      </c>
      <c r="T47" s="81">
        <f t="shared" si="3"/>
        <v>43740</v>
      </c>
    </row>
    <row r="48" spans="2:20" x14ac:dyDescent="0.35">
      <c r="B48" s="2" t="s">
        <v>205</v>
      </c>
      <c r="C48" s="83">
        <v>1</v>
      </c>
      <c r="D48" s="82" t="s">
        <v>209</v>
      </c>
      <c r="E48" s="85">
        <v>4</v>
      </c>
      <c r="F48" s="77">
        <v>2</v>
      </c>
      <c r="G48" s="77">
        <v>2</v>
      </c>
      <c r="H48" s="77">
        <v>2</v>
      </c>
      <c r="I48" s="30">
        <v>2</v>
      </c>
      <c r="J48" s="30">
        <v>3</v>
      </c>
      <c r="K48" s="79" t="s">
        <v>212</v>
      </c>
      <c r="L48" s="49" t="s">
        <v>168</v>
      </c>
      <c r="M48" s="49" t="s">
        <v>169</v>
      </c>
      <c r="N48" s="49" t="s">
        <v>170</v>
      </c>
      <c r="O48" s="30">
        <v>3</v>
      </c>
      <c r="P48" s="81">
        <f t="shared" si="0"/>
        <v>714197.9</v>
      </c>
      <c r="R48" s="80">
        <v>11689</v>
      </c>
      <c r="S48" s="20">
        <v>61100</v>
      </c>
      <c r="T48" s="81">
        <f t="shared" si="3"/>
        <v>54990</v>
      </c>
    </row>
    <row r="49" spans="2:20" x14ac:dyDescent="0.35">
      <c r="B49" s="2" t="s">
        <v>206</v>
      </c>
      <c r="C49" s="83">
        <v>1</v>
      </c>
      <c r="D49" s="82" t="s">
        <v>210</v>
      </c>
      <c r="E49" s="85">
        <v>4</v>
      </c>
      <c r="F49" s="77">
        <v>2</v>
      </c>
      <c r="G49" s="77">
        <v>2</v>
      </c>
      <c r="H49" s="77">
        <v>2</v>
      </c>
      <c r="I49" s="30">
        <v>2</v>
      </c>
      <c r="J49" s="30">
        <v>3</v>
      </c>
      <c r="K49" s="79" t="s">
        <v>212</v>
      </c>
      <c r="L49" s="49" t="s">
        <v>168</v>
      </c>
      <c r="M49" s="49" t="s">
        <v>169</v>
      </c>
      <c r="N49" s="49" t="s">
        <v>170</v>
      </c>
      <c r="O49" s="30">
        <v>3</v>
      </c>
      <c r="P49" s="81">
        <f t="shared" si="0"/>
        <v>250886</v>
      </c>
      <c r="R49" s="80">
        <v>5338</v>
      </c>
      <c r="S49" s="20">
        <v>47000</v>
      </c>
      <c r="T49" s="81">
        <f t="shared" si="3"/>
        <v>42300</v>
      </c>
    </row>
    <row r="61" spans="2:20" x14ac:dyDescent="0.35">
      <c r="I61" s="81"/>
      <c r="J61" s="81"/>
    </row>
    <row r="62" spans="2:20" x14ac:dyDescent="0.35">
      <c r="H62" s="81"/>
      <c r="I62" s="81"/>
      <c r="J62" s="81"/>
    </row>
    <row r="63" spans="2:20" x14ac:dyDescent="0.35">
      <c r="H63" s="81"/>
      <c r="I63" s="81"/>
      <c r="J63" s="81"/>
    </row>
    <row r="64" spans="2:20" x14ac:dyDescent="0.35">
      <c r="H64" s="81"/>
      <c r="I64" s="81"/>
      <c r="J64" s="81"/>
    </row>
    <row r="65" spans="8:10" x14ac:dyDescent="0.35">
      <c r="H65" s="81"/>
      <c r="I65" s="81"/>
      <c r="J65" s="81"/>
    </row>
    <row r="66" spans="8:10" x14ac:dyDescent="0.35">
      <c r="H66" s="81"/>
      <c r="I66" s="81"/>
      <c r="J66" s="81"/>
    </row>
    <row r="67" spans="8:10" x14ac:dyDescent="0.35">
      <c r="H67" s="81"/>
      <c r="I67" s="81"/>
      <c r="J67" s="81"/>
    </row>
    <row r="68" spans="8:10" x14ac:dyDescent="0.35">
      <c r="H68" s="81"/>
      <c r="I68" s="81"/>
      <c r="J68" s="81"/>
    </row>
    <row r="69" spans="8:10" x14ac:dyDescent="0.35">
      <c r="H69" s="81"/>
      <c r="I69" s="81"/>
      <c r="J69" s="81"/>
    </row>
    <row r="70" spans="8:10" x14ac:dyDescent="0.35">
      <c r="H70" s="81"/>
      <c r="I70" s="81"/>
      <c r="J70" s="81"/>
    </row>
  </sheetData>
  <mergeCells count="9">
    <mergeCell ref="E2:F2"/>
    <mergeCell ref="K4:N4"/>
    <mergeCell ref="K3:N3"/>
    <mergeCell ref="E4:F4"/>
    <mergeCell ref="P4:W4"/>
    <mergeCell ref="O3:W3"/>
    <mergeCell ref="H4:J4"/>
    <mergeCell ref="K2:N2"/>
    <mergeCell ref="O2:W2"/>
  </mergeCells>
  <pageMargins left="0.7" right="0.7" top="0.75" bottom="0.75" header="0.3" footer="0.3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zoomScale="70" zoomScaleNormal="70" workbookViewId="0">
      <selection activeCell="I10" sqref="I10"/>
    </sheetView>
  </sheetViews>
  <sheetFormatPr defaultRowHeight="14.5" x14ac:dyDescent="0.35"/>
  <cols>
    <col min="3" max="3" width="16.26953125" customWidth="1" collapsed="1"/>
    <col min="4" max="4" width="28.453125" customWidth="1" collapsed="1"/>
    <col min="5" max="5" width="16.81640625" customWidth="1" collapsed="1"/>
    <col min="6" max="6" width="13.1796875" customWidth="1" collapsed="1"/>
    <col min="9" max="9" width="12.7265625" bestFit="1" customWidth="1" collapsed="1"/>
    <col min="13" max="13" width="12.7265625" bestFit="1" customWidth="1" collapsed="1"/>
    <col min="14" max="15" width="11.1796875" customWidth="1" collapsed="1"/>
    <col min="16" max="16" width="13" customWidth="1" collapsed="1"/>
    <col min="17" max="17" width="10.81640625" customWidth="1" collapsed="1"/>
    <col min="18" max="18" width="11.54296875" customWidth="1" collapsed="1"/>
    <col min="20" max="20" width="19.453125" customWidth="1" collapsed="1"/>
    <col min="21" max="21" width="11.26953125" customWidth="1" collapsed="1"/>
  </cols>
  <sheetData>
    <row r="1" spans="1:21" x14ac:dyDescent="0.35">
      <c r="A1" t="s">
        <v>0</v>
      </c>
    </row>
    <row r="2" spans="1:21" ht="15" thickBot="1" x14ac:dyDescent="0.4"/>
    <row r="3" spans="1:21" ht="15" thickBot="1" x14ac:dyDescent="0.4">
      <c r="E3" s="97" t="s">
        <v>86</v>
      </c>
      <c r="F3" s="98"/>
      <c r="G3" s="87" t="s">
        <v>87</v>
      </c>
      <c r="H3" s="88"/>
      <c r="I3" s="99"/>
      <c r="J3" s="17" t="s">
        <v>88</v>
      </c>
      <c r="K3" s="97" t="s">
        <v>89</v>
      </c>
      <c r="L3" s="100"/>
      <c r="M3" s="100"/>
      <c r="N3" s="97" t="s">
        <v>90</v>
      </c>
      <c r="O3" s="101"/>
      <c r="P3" s="101"/>
      <c r="Q3" s="102"/>
      <c r="R3" s="36"/>
    </row>
    <row r="4" spans="1:21" ht="116.5" thickBot="1" x14ac:dyDescent="0.4">
      <c r="D4" s="19" t="s">
        <v>128</v>
      </c>
      <c r="E4" s="33" t="s">
        <v>68</v>
      </c>
      <c r="F4" s="33" t="s">
        <v>67</v>
      </c>
      <c r="G4" s="33" t="s">
        <v>33</v>
      </c>
      <c r="H4" s="33" t="s">
        <v>34</v>
      </c>
      <c r="I4" s="33" t="s">
        <v>107</v>
      </c>
      <c r="J4" s="33" t="s">
        <v>26</v>
      </c>
      <c r="K4" s="33" t="s">
        <v>36</v>
      </c>
      <c r="L4" s="33" t="s">
        <v>27</v>
      </c>
      <c r="M4" s="33" t="s">
        <v>28</v>
      </c>
      <c r="N4" s="34" t="s">
        <v>73</v>
      </c>
      <c r="O4" s="34" t="s">
        <v>46</v>
      </c>
      <c r="P4" s="34" t="s">
        <v>37</v>
      </c>
      <c r="Q4" s="35" t="s">
        <v>18</v>
      </c>
      <c r="R4" s="35" t="s">
        <v>103</v>
      </c>
    </row>
    <row r="5" spans="1:21" ht="15" thickBot="1" x14ac:dyDescent="0.4">
      <c r="D5" s="32" t="s">
        <v>93</v>
      </c>
      <c r="E5" s="23">
        <v>100000</v>
      </c>
      <c r="F5" s="24">
        <v>50000</v>
      </c>
      <c r="G5" s="24">
        <v>35000</v>
      </c>
      <c r="H5" s="24">
        <v>33000</v>
      </c>
      <c r="I5" s="26" t="s">
        <v>94</v>
      </c>
      <c r="J5" s="24">
        <v>29000</v>
      </c>
      <c r="K5" s="24">
        <v>23000</v>
      </c>
      <c r="L5" s="24">
        <v>11000</v>
      </c>
      <c r="M5" s="25">
        <v>21</v>
      </c>
      <c r="N5" s="24">
        <v>48000</v>
      </c>
      <c r="O5" s="24">
        <v>45200</v>
      </c>
      <c r="P5" s="24">
        <v>10000</v>
      </c>
      <c r="Q5" s="22"/>
      <c r="R5" s="53">
        <v>-52</v>
      </c>
      <c r="S5" s="57" t="s">
        <v>104</v>
      </c>
    </row>
    <row r="6" spans="1:21" x14ac:dyDescent="0.35">
      <c r="D6" s="11" t="s">
        <v>24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S6" s="12" t="s">
        <v>52</v>
      </c>
      <c r="U6" s="52">
        <v>34.682080924855491</v>
      </c>
    </row>
    <row r="7" spans="1:21" x14ac:dyDescent="0.35">
      <c r="D7" s="12" t="s">
        <v>52</v>
      </c>
      <c r="E7" s="37">
        <v>300</v>
      </c>
      <c r="F7" s="37">
        <v>0</v>
      </c>
      <c r="G7" s="37">
        <v>42900</v>
      </c>
      <c r="H7" s="37">
        <v>17300</v>
      </c>
      <c r="I7" s="52">
        <f>((H7-G7)/H7*100)</f>
        <v>-147.97687861271675</v>
      </c>
      <c r="J7" s="37">
        <v>9410</v>
      </c>
      <c r="K7" s="37">
        <f>H7-J7</f>
        <v>7890</v>
      </c>
      <c r="L7" s="37">
        <v>6000</v>
      </c>
      <c r="M7" s="52">
        <f>(L7/H7)*100</f>
        <v>34.682080924855491</v>
      </c>
      <c r="N7" s="37">
        <v>8000</v>
      </c>
      <c r="O7" s="37">
        <v>400</v>
      </c>
      <c r="P7" s="38">
        <v>7000</v>
      </c>
      <c r="Q7" t="s">
        <v>95</v>
      </c>
      <c r="S7" s="12" t="s">
        <v>53</v>
      </c>
      <c r="U7" s="52">
        <v>43.30708661417323</v>
      </c>
    </row>
    <row r="8" spans="1:21" x14ac:dyDescent="0.35">
      <c r="D8" s="12" t="s">
        <v>53</v>
      </c>
      <c r="E8" s="38">
        <v>8000</v>
      </c>
      <c r="F8" s="37">
        <v>200</v>
      </c>
      <c r="G8" s="37">
        <v>10500</v>
      </c>
      <c r="H8" s="37">
        <v>12700</v>
      </c>
      <c r="I8" s="52">
        <f>((H8-G8)/H8*100)</f>
        <v>17.322834645669293</v>
      </c>
      <c r="J8" s="37">
        <v>5650</v>
      </c>
      <c r="K8" s="37">
        <f>H8-J8</f>
        <v>7050</v>
      </c>
      <c r="L8" s="37">
        <v>5500</v>
      </c>
      <c r="M8" s="52">
        <f>(L8/H8)*100</f>
        <v>43.30708661417323</v>
      </c>
      <c r="N8" s="38">
        <v>20000</v>
      </c>
      <c r="O8" s="38">
        <v>20000</v>
      </c>
      <c r="P8" s="37">
        <v>2000</v>
      </c>
      <c r="Q8" t="s">
        <v>35</v>
      </c>
      <c r="S8" s="12" t="s">
        <v>54</v>
      </c>
      <c r="U8" s="52">
        <v>20.659340659340657</v>
      </c>
    </row>
    <row r="9" spans="1:21" x14ac:dyDescent="0.35">
      <c r="D9" s="12" t="s">
        <v>54</v>
      </c>
      <c r="E9" s="38">
        <v>90900</v>
      </c>
      <c r="F9" s="38">
        <v>45000</v>
      </c>
      <c r="G9" s="37">
        <v>38200</v>
      </c>
      <c r="H9" s="37">
        <v>45500</v>
      </c>
      <c r="I9" s="52">
        <f>((H9-G9)/H9*100)</f>
        <v>16.043956043956044</v>
      </c>
      <c r="J9" s="37">
        <v>35500</v>
      </c>
      <c r="K9" s="37">
        <f>H9-J9</f>
        <v>10000</v>
      </c>
      <c r="L9" s="37">
        <v>9400</v>
      </c>
      <c r="M9" s="52">
        <f>(L9/H9)*100</f>
        <v>20.659340659340657</v>
      </c>
      <c r="N9" s="38">
        <v>18000</v>
      </c>
      <c r="O9" s="38">
        <v>22000</v>
      </c>
      <c r="P9" s="37">
        <v>1000</v>
      </c>
      <c r="Q9" t="s">
        <v>96</v>
      </c>
      <c r="S9" s="12" t="s">
        <v>55</v>
      </c>
      <c r="U9" s="52">
        <v>5.3333333333333339</v>
      </c>
    </row>
    <row r="10" spans="1:21" x14ac:dyDescent="0.35">
      <c r="D10" s="12" t="s">
        <v>55</v>
      </c>
      <c r="E10" s="37">
        <v>800</v>
      </c>
      <c r="F10" s="38">
        <v>4800</v>
      </c>
      <c r="G10" s="37">
        <v>3200</v>
      </c>
      <c r="H10" s="37">
        <v>3000</v>
      </c>
      <c r="I10" s="52">
        <f>((H10-G10)/H10*100)</f>
        <v>-6.666666666666667</v>
      </c>
      <c r="J10" s="37">
        <v>2800</v>
      </c>
      <c r="K10" s="37">
        <f>H10-J10</f>
        <v>200</v>
      </c>
      <c r="L10" s="37">
        <v>160</v>
      </c>
      <c r="M10" s="52">
        <f>(L10/H10)*100</f>
        <v>5.3333333333333339</v>
      </c>
      <c r="N10" s="38">
        <v>2000</v>
      </c>
      <c r="O10" s="38">
        <v>2800</v>
      </c>
      <c r="P10" s="37">
        <v>0</v>
      </c>
      <c r="Q10" t="s">
        <v>96</v>
      </c>
      <c r="S10" s="57" t="s">
        <v>105</v>
      </c>
    </row>
    <row r="11" spans="1:21" x14ac:dyDescent="0.35">
      <c r="D11" s="48" t="s">
        <v>98</v>
      </c>
      <c r="E11" s="37"/>
      <c r="F11" s="38"/>
      <c r="G11" s="37"/>
      <c r="H11" s="37"/>
      <c r="I11" s="37"/>
      <c r="J11" s="37"/>
      <c r="K11" s="37"/>
      <c r="L11" s="37"/>
      <c r="M11" s="37"/>
      <c r="N11" s="38"/>
      <c r="O11" s="38"/>
      <c r="P11" s="37"/>
      <c r="S11" s="12" t="s">
        <v>52</v>
      </c>
      <c r="U11" s="37">
        <v>300</v>
      </c>
    </row>
    <row r="12" spans="1:21" x14ac:dyDescent="0.35">
      <c r="D12" s="12" t="s">
        <v>97</v>
      </c>
      <c r="E12" s="37"/>
      <c r="F12" s="38"/>
      <c r="G12" s="37"/>
      <c r="H12" s="37"/>
      <c r="I12" s="37"/>
      <c r="J12" s="37"/>
      <c r="K12" s="37"/>
      <c r="L12" s="37"/>
      <c r="M12" s="37"/>
      <c r="N12" s="38"/>
      <c r="O12" s="38"/>
      <c r="P12" s="37"/>
      <c r="S12" s="12" t="s">
        <v>53</v>
      </c>
      <c r="U12" s="38">
        <v>8000</v>
      </c>
    </row>
    <row r="13" spans="1:21" x14ac:dyDescent="0.35">
      <c r="D13" s="12" t="s">
        <v>99</v>
      </c>
      <c r="E13" s="37"/>
      <c r="F13" s="38"/>
      <c r="G13" s="37"/>
      <c r="H13" s="37"/>
      <c r="I13" s="37"/>
      <c r="J13" s="37"/>
      <c r="K13" s="37"/>
      <c r="L13" s="37"/>
      <c r="M13" s="37"/>
      <c r="N13" s="38"/>
      <c r="O13" s="38"/>
      <c r="P13" s="37"/>
      <c r="S13" s="12" t="s">
        <v>54</v>
      </c>
      <c r="U13" s="38">
        <v>90900</v>
      </c>
    </row>
    <row r="14" spans="1:21" x14ac:dyDescent="0.35">
      <c r="D14" s="12" t="s">
        <v>100</v>
      </c>
      <c r="E14" s="37"/>
      <c r="F14" s="38"/>
      <c r="G14" s="37"/>
      <c r="H14" s="37"/>
      <c r="I14" s="37"/>
      <c r="J14" s="37"/>
      <c r="K14" s="37"/>
      <c r="L14" s="37"/>
      <c r="M14" s="37"/>
      <c r="N14" s="38"/>
      <c r="O14" s="38"/>
      <c r="P14" s="37"/>
      <c r="S14" s="12" t="s">
        <v>55</v>
      </c>
      <c r="U14" s="37">
        <v>800</v>
      </c>
    </row>
    <row r="15" spans="1:21" x14ac:dyDescent="0.35">
      <c r="D15" s="11" t="s">
        <v>132</v>
      </c>
      <c r="E15" s="39"/>
      <c r="F15" s="39"/>
      <c r="G15" s="7"/>
      <c r="H15" s="7"/>
      <c r="I15" s="7"/>
      <c r="J15" s="7"/>
      <c r="K15" s="7"/>
      <c r="L15" s="7"/>
      <c r="M15" s="7"/>
      <c r="N15" s="7"/>
      <c r="O15" s="7"/>
      <c r="P15" s="7"/>
      <c r="S15" s="58" t="s">
        <v>106</v>
      </c>
    </row>
    <row r="16" spans="1:21" x14ac:dyDescent="0.35">
      <c r="D16" s="13" t="s">
        <v>63</v>
      </c>
      <c r="E16" s="38">
        <v>15000</v>
      </c>
      <c r="F16" s="42">
        <v>2000</v>
      </c>
      <c r="G16" s="54">
        <v>73700</v>
      </c>
      <c r="H16" s="54">
        <v>50200</v>
      </c>
      <c r="I16" s="55">
        <f>((H16-G16)/H16*100)</f>
        <v>-46.812749003984059</v>
      </c>
      <c r="J16" s="54">
        <v>34610</v>
      </c>
      <c r="K16" s="40">
        <f>H16-J16</f>
        <v>15590</v>
      </c>
      <c r="L16" s="54">
        <v>4318</v>
      </c>
      <c r="M16" s="55">
        <f>(L16/H16)*100</f>
        <v>8.6015936254980083</v>
      </c>
      <c r="N16" s="40"/>
      <c r="O16" s="40"/>
      <c r="P16" s="40"/>
      <c r="S16" s="12" t="s">
        <v>52</v>
      </c>
      <c r="U16" s="37">
        <v>17300</v>
      </c>
    </row>
    <row r="17" spans="4:21" x14ac:dyDescent="0.35">
      <c r="D17" s="13" t="s">
        <v>64</v>
      </c>
      <c r="E17" s="38">
        <v>20000</v>
      </c>
      <c r="F17" s="42">
        <v>20000</v>
      </c>
      <c r="G17" s="54">
        <v>9400</v>
      </c>
      <c r="H17" s="54">
        <v>12000</v>
      </c>
      <c r="I17" s="55">
        <f>((H17-G17)/H17*100)</f>
        <v>21.666666666666668</v>
      </c>
      <c r="J17" s="54">
        <v>9500</v>
      </c>
      <c r="K17" s="40">
        <f>H17-J17</f>
        <v>2500</v>
      </c>
      <c r="L17" s="54">
        <v>1275</v>
      </c>
      <c r="M17" s="55">
        <f>(L17/H17)*100</f>
        <v>10.625</v>
      </c>
      <c r="N17" s="40"/>
      <c r="O17" s="40"/>
      <c r="P17" s="40"/>
      <c r="S17" s="12" t="s">
        <v>53</v>
      </c>
      <c r="U17" s="37">
        <v>12700</v>
      </c>
    </row>
    <row r="18" spans="4:21" x14ac:dyDescent="0.35">
      <c r="D18" s="13" t="s">
        <v>65</v>
      </c>
      <c r="E18" s="38">
        <v>65000</v>
      </c>
      <c r="F18" s="42">
        <v>28000</v>
      </c>
      <c r="G18" s="54">
        <v>12900</v>
      </c>
      <c r="H18" s="54">
        <v>16300</v>
      </c>
      <c r="I18" s="55">
        <f>((H18-G18)/H18*100)</f>
        <v>20.858895705521473</v>
      </c>
      <c r="J18" s="54">
        <v>10400</v>
      </c>
      <c r="K18" s="40">
        <f>H18-J18</f>
        <v>5900</v>
      </c>
      <c r="L18" s="54">
        <v>1630</v>
      </c>
      <c r="M18" s="55">
        <f>(L18/H18)*100</f>
        <v>10</v>
      </c>
      <c r="N18" s="40"/>
      <c r="O18" s="40"/>
      <c r="S18" s="12" t="s">
        <v>54</v>
      </c>
      <c r="U18" s="37">
        <v>45500</v>
      </c>
    </row>
    <row r="19" spans="4:21" x14ac:dyDescent="0.35">
      <c r="D19" s="10" t="s">
        <v>131</v>
      </c>
      <c r="E19" s="37" t="s">
        <v>0</v>
      </c>
      <c r="F19" s="41"/>
      <c r="G19" s="40"/>
      <c r="H19" s="40"/>
      <c r="I19" s="55"/>
      <c r="J19" s="40"/>
      <c r="K19" s="40"/>
      <c r="L19" s="40"/>
      <c r="M19" s="40"/>
      <c r="N19" s="40"/>
      <c r="O19" s="40"/>
      <c r="S19" s="12" t="s">
        <v>55</v>
      </c>
      <c r="U19" s="37">
        <v>3000</v>
      </c>
    </row>
    <row r="20" spans="4:21" x14ac:dyDescent="0.35">
      <c r="D20" s="13" t="s">
        <v>61</v>
      </c>
      <c r="E20" s="42">
        <v>10000</v>
      </c>
      <c r="F20" s="42">
        <v>7000</v>
      </c>
      <c r="G20" s="44"/>
      <c r="H20" s="44"/>
      <c r="I20" s="56"/>
      <c r="J20" s="44"/>
      <c r="K20" s="44"/>
      <c r="L20" s="44"/>
      <c r="M20" s="44"/>
      <c r="N20" s="44"/>
      <c r="O20" s="44"/>
      <c r="S20" s="57" t="s">
        <v>108</v>
      </c>
    </row>
    <row r="21" spans="4:21" x14ac:dyDescent="0.35">
      <c r="D21" s="13" t="s">
        <v>62</v>
      </c>
      <c r="E21" s="42">
        <v>20000</v>
      </c>
      <c r="F21" s="42">
        <v>10000</v>
      </c>
      <c r="G21" s="44"/>
      <c r="H21" s="44"/>
      <c r="I21" s="56"/>
      <c r="J21" s="44"/>
      <c r="K21" s="44"/>
      <c r="L21" s="44" t="s">
        <v>0</v>
      </c>
      <c r="M21" s="44"/>
      <c r="N21" s="44"/>
      <c r="O21" s="44"/>
      <c r="S21" s="13" t="s">
        <v>63</v>
      </c>
      <c r="U21" s="59">
        <v>8.6015936254980083</v>
      </c>
    </row>
    <row r="22" spans="4:21" x14ac:dyDescent="0.35">
      <c r="D22" s="13" t="s">
        <v>66</v>
      </c>
      <c r="E22" s="42">
        <v>68000</v>
      </c>
      <c r="F22" s="42">
        <v>20000</v>
      </c>
      <c r="G22" s="44"/>
      <c r="H22" s="44"/>
      <c r="I22" s="56"/>
      <c r="J22" s="44"/>
      <c r="K22" s="44"/>
      <c r="L22" s="44"/>
      <c r="M22" s="44"/>
      <c r="N22" s="44"/>
      <c r="O22" s="44"/>
      <c r="S22" s="13" t="s">
        <v>64</v>
      </c>
      <c r="U22" s="59">
        <v>10.625</v>
      </c>
    </row>
    <row r="23" spans="4:21" x14ac:dyDescent="0.35">
      <c r="D23" s="13" t="s">
        <v>77</v>
      </c>
      <c r="E23" s="42">
        <v>2000</v>
      </c>
      <c r="F23" s="42">
        <v>13000</v>
      </c>
      <c r="G23" s="44"/>
      <c r="H23" s="44"/>
      <c r="I23" s="56"/>
      <c r="J23" s="44"/>
      <c r="K23" s="44"/>
      <c r="L23" s="44"/>
      <c r="M23" s="44"/>
      <c r="N23" s="44"/>
      <c r="O23" s="44"/>
      <c r="P23" s="44"/>
      <c r="Q23" s="45"/>
      <c r="S23" s="13" t="s">
        <v>65</v>
      </c>
      <c r="U23" s="59">
        <v>10</v>
      </c>
    </row>
    <row r="24" spans="4:21" x14ac:dyDescent="0.35">
      <c r="D24" s="10" t="s">
        <v>130</v>
      </c>
      <c r="E24" s="46"/>
      <c r="F24" s="46"/>
      <c r="G24" s="44"/>
      <c r="H24" s="44"/>
      <c r="I24" s="56"/>
      <c r="J24" s="44"/>
      <c r="K24" s="44"/>
      <c r="L24" s="44"/>
      <c r="M24" s="44"/>
      <c r="N24" s="44"/>
      <c r="O24" s="44"/>
      <c r="P24" s="44"/>
      <c r="Q24" s="45"/>
      <c r="S24" s="57" t="s">
        <v>109</v>
      </c>
    </row>
    <row r="25" spans="4:21" x14ac:dyDescent="0.35">
      <c r="D25" s="13" t="s">
        <v>69</v>
      </c>
      <c r="E25" s="42">
        <v>30</v>
      </c>
      <c r="F25" s="42">
        <v>16</v>
      </c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5"/>
      <c r="S25" s="13" t="s">
        <v>63</v>
      </c>
      <c r="U25">
        <v>15000</v>
      </c>
    </row>
    <row r="26" spans="4:21" x14ac:dyDescent="0.35">
      <c r="D26" s="13" t="s">
        <v>70</v>
      </c>
      <c r="E26" s="42">
        <v>3</v>
      </c>
      <c r="F26" s="42">
        <v>1</v>
      </c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5"/>
      <c r="S26" s="13" t="s">
        <v>64</v>
      </c>
      <c r="U26">
        <v>20000</v>
      </c>
    </row>
    <row r="27" spans="4:21" x14ac:dyDescent="0.35">
      <c r="D27" s="13" t="s">
        <v>71</v>
      </c>
      <c r="E27" s="42">
        <v>0</v>
      </c>
      <c r="F27" s="42">
        <v>0</v>
      </c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5"/>
      <c r="S27" s="13" t="s">
        <v>65</v>
      </c>
      <c r="U27">
        <v>65000</v>
      </c>
    </row>
    <row r="28" spans="4:21" x14ac:dyDescent="0.35">
      <c r="D28" s="13" t="s">
        <v>72</v>
      </c>
      <c r="E28" s="42">
        <v>0</v>
      </c>
      <c r="F28" s="42">
        <v>0</v>
      </c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5"/>
      <c r="S28" s="58" t="s">
        <v>110</v>
      </c>
    </row>
    <row r="29" spans="4:21" x14ac:dyDescent="0.35">
      <c r="D29" s="16" t="s">
        <v>76</v>
      </c>
      <c r="E29" s="43"/>
      <c r="F29" s="43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5"/>
      <c r="S29" s="13" t="s">
        <v>63</v>
      </c>
      <c r="U29">
        <v>50200</v>
      </c>
    </row>
    <row r="30" spans="4:21" x14ac:dyDescent="0.35">
      <c r="D30" s="13" t="s">
        <v>79</v>
      </c>
      <c r="E30" s="43">
        <v>2</v>
      </c>
      <c r="F30" s="43">
        <v>0</v>
      </c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5"/>
      <c r="S30" s="13" t="s">
        <v>64</v>
      </c>
      <c r="U30">
        <v>12000</v>
      </c>
    </row>
    <row r="31" spans="4:21" x14ac:dyDescent="0.35">
      <c r="D31" s="13" t="s">
        <v>80</v>
      </c>
      <c r="E31" s="43">
        <v>5</v>
      </c>
      <c r="F31" s="43">
        <v>0</v>
      </c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5"/>
      <c r="S31" s="13" t="s">
        <v>65</v>
      </c>
      <c r="U31">
        <v>16300</v>
      </c>
    </row>
    <row r="32" spans="4:21" x14ac:dyDescent="0.35">
      <c r="D32" s="13" t="s">
        <v>81</v>
      </c>
      <c r="E32" s="43">
        <v>8</v>
      </c>
      <c r="F32" s="43">
        <v>5</v>
      </c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5"/>
    </row>
    <row r="33" spans="4:17" x14ac:dyDescent="0.35">
      <c r="D33" s="13" t="s">
        <v>82</v>
      </c>
      <c r="E33" s="43">
        <v>10</v>
      </c>
      <c r="F33" s="43">
        <v>4</v>
      </c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5"/>
    </row>
    <row r="34" spans="4:17" x14ac:dyDescent="0.35">
      <c r="D34" s="13" t="s">
        <v>83</v>
      </c>
      <c r="E34" s="43">
        <v>5</v>
      </c>
      <c r="F34" s="43">
        <v>2</v>
      </c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5"/>
    </row>
    <row r="35" spans="4:17" x14ac:dyDescent="0.35">
      <c r="D35" s="13" t="s">
        <v>85</v>
      </c>
      <c r="E35" s="43">
        <v>3</v>
      </c>
      <c r="F35" s="43">
        <v>3</v>
      </c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5"/>
    </row>
    <row r="36" spans="4:17" x14ac:dyDescent="0.35">
      <c r="D36" s="13" t="s">
        <v>84</v>
      </c>
      <c r="E36" s="43">
        <v>2</v>
      </c>
      <c r="F36" s="43">
        <v>2</v>
      </c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5"/>
    </row>
    <row r="37" spans="4:17" x14ac:dyDescent="0.35">
      <c r="D37" s="10" t="s">
        <v>56</v>
      </c>
      <c r="E37" s="46"/>
      <c r="F37" s="46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5"/>
    </row>
    <row r="38" spans="4:17" x14ac:dyDescent="0.35">
      <c r="D38" s="14" t="s">
        <v>47</v>
      </c>
      <c r="E38" s="47"/>
      <c r="F38" s="47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5"/>
    </row>
    <row r="39" spans="4:17" x14ac:dyDescent="0.35">
      <c r="D39" s="14" t="s">
        <v>48</v>
      </c>
      <c r="E39" s="47"/>
      <c r="F39" s="47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/>
    </row>
    <row r="40" spans="4:17" x14ac:dyDescent="0.35">
      <c r="D40" s="14" t="s">
        <v>49</v>
      </c>
      <c r="E40" s="47"/>
      <c r="F40" s="47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5"/>
    </row>
    <row r="41" spans="4:17" x14ac:dyDescent="0.35">
      <c r="D41" s="10" t="s">
        <v>57</v>
      </c>
      <c r="E41" s="46"/>
      <c r="F41" s="46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5"/>
    </row>
    <row r="42" spans="4:17" x14ac:dyDescent="0.35">
      <c r="D42" s="14" t="s">
        <v>60</v>
      </c>
      <c r="E42" s="47"/>
      <c r="F42" s="47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5"/>
    </row>
    <row r="43" spans="4:17" x14ac:dyDescent="0.35">
      <c r="D43" s="14" t="s">
        <v>58</v>
      </c>
      <c r="E43" s="47"/>
      <c r="F43" s="47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5"/>
    </row>
    <row r="44" spans="4:17" x14ac:dyDescent="0.35">
      <c r="D44" s="14" t="s">
        <v>59</v>
      </c>
      <c r="E44" s="47"/>
      <c r="F44" s="47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5"/>
    </row>
    <row r="45" spans="4:17" x14ac:dyDescent="0.35"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</row>
    <row r="46" spans="4:17" x14ac:dyDescent="0.35"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</row>
    <row r="47" spans="4:17" x14ac:dyDescent="0.35"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</row>
  </sheetData>
  <mergeCells count="4">
    <mergeCell ref="E3:F3"/>
    <mergeCell ref="G3:I3"/>
    <mergeCell ref="K3:M3"/>
    <mergeCell ref="N3:Q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zoomScale="85" zoomScaleNormal="85" workbookViewId="0">
      <selection activeCell="D35" sqref="D35"/>
    </sheetView>
  </sheetViews>
  <sheetFormatPr defaultRowHeight="14.5" x14ac:dyDescent="0.35"/>
  <cols>
    <col min="3" max="3" width="11.7265625" customWidth="1" collapsed="1"/>
    <col min="4" max="4" width="20.453125" customWidth="1" collapsed="1"/>
    <col min="5" max="5" width="18.1796875" customWidth="1" collapsed="1"/>
    <col min="6" max="6" width="13.1796875" customWidth="1" collapsed="1"/>
    <col min="9" max="9" width="12.7265625" bestFit="1" customWidth="1" collapsed="1"/>
    <col min="10" max="10" width="7.1796875" customWidth="1" collapsed="1"/>
    <col min="11" max="11" width="8.7265625" customWidth="1" collapsed="1"/>
    <col min="12" max="12" width="8.1796875" customWidth="1" collapsed="1"/>
    <col min="13" max="13" width="8.7265625" customWidth="1" collapsed="1"/>
    <col min="14" max="14" width="10.26953125" customWidth="1" collapsed="1"/>
    <col min="15" max="15" width="10" customWidth="1" collapsed="1"/>
    <col min="16" max="16" width="13.81640625" customWidth="1" collapsed="1"/>
    <col min="17" max="17" width="12.7265625" customWidth="1" collapsed="1"/>
    <col min="18" max="18" width="12" customWidth="1" collapsed="1"/>
    <col min="20" max="20" width="19.453125" customWidth="1" collapsed="1"/>
    <col min="21" max="21" width="11.26953125" customWidth="1" collapsed="1"/>
  </cols>
  <sheetData>
    <row r="1" spans="1:19" x14ac:dyDescent="0.35">
      <c r="A1" t="s">
        <v>0</v>
      </c>
    </row>
    <row r="2" spans="1:19" ht="15" thickBot="1" x14ac:dyDescent="0.4"/>
    <row r="3" spans="1:19" ht="15" thickBot="1" x14ac:dyDescent="0.4">
      <c r="E3" s="97" t="s">
        <v>86</v>
      </c>
      <c r="F3" s="98"/>
      <c r="G3" s="87" t="s">
        <v>87</v>
      </c>
      <c r="H3" s="88"/>
      <c r="I3" s="99"/>
      <c r="J3" s="17" t="s">
        <v>88</v>
      </c>
      <c r="K3" s="97" t="s">
        <v>89</v>
      </c>
      <c r="L3" s="100"/>
      <c r="M3" s="100"/>
      <c r="N3" s="97" t="s">
        <v>90</v>
      </c>
      <c r="O3" s="101"/>
      <c r="P3" s="101"/>
      <c r="Q3" s="102"/>
      <c r="R3" s="36"/>
    </row>
    <row r="4" spans="1:19" ht="87.5" thickBot="1" x14ac:dyDescent="0.4">
      <c r="D4" s="19" t="s">
        <v>129</v>
      </c>
      <c r="E4" s="33" t="s">
        <v>111</v>
      </c>
      <c r="F4" s="33" t="s">
        <v>67</v>
      </c>
      <c r="G4" s="33" t="s">
        <v>121</v>
      </c>
      <c r="H4" s="33" t="s">
        <v>122</v>
      </c>
      <c r="I4" s="33" t="s">
        <v>126</v>
      </c>
      <c r="J4" s="33" t="s">
        <v>127</v>
      </c>
      <c r="K4" s="33" t="s">
        <v>123</v>
      </c>
      <c r="L4" s="33" t="s">
        <v>124</v>
      </c>
      <c r="M4" s="33" t="s">
        <v>28</v>
      </c>
      <c r="N4" s="34" t="s">
        <v>45</v>
      </c>
      <c r="O4" s="34" t="s">
        <v>46</v>
      </c>
      <c r="P4" s="34" t="s">
        <v>37</v>
      </c>
      <c r="Q4" s="34" t="s">
        <v>125</v>
      </c>
      <c r="R4" s="34" t="s">
        <v>103</v>
      </c>
    </row>
    <row r="5" spans="1:19" ht="15" thickBot="1" x14ac:dyDescent="0.4">
      <c r="D5" s="32" t="s">
        <v>93</v>
      </c>
      <c r="E5" s="23">
        <v>100000</v>
      </c>
      <c r="F5" s="24">
        <v>50000</v>
      </c>
      <c r="G5" s="24">
        <v>35000</v>
      </c>
      <c r="H5" s="24">
        <v>33000</v>
      </c>
      <c r="I5" s="26" t="s">
        <v>94</v>
      </c>
      <c r="J5" s="24">
        <v>29000</v>
      </c>
      <c r="K5" s="24">
        <v>23000</v>
      </c>
      <c r="L5" s="24">
        <v>11000</v>
      </c>
      <c r="M5" s="25">
        <v>21</v>
      </c>
      <c r="N5" s="24">
        <v>48000</v>
      </c>
      <c r="O5" s="24">
        <v>45200</v>
      </c>
      <c r="P5" s="24">
        <v>10000</v>
      </c>
      <c r="Q5" s="22"/>
      <c r="R5" s="53">
        <v>-52</v>
      </c>
      <c r="S5" s="57" t="s">
        <v>0</v>
      </c>
    </row>
    <row r="6" spans="1:19" x14ac:dyDescent="0.35">
      <c r="D6" s="61"/>
      <c r="E6" s="62"/>
      <c r="F6" s="62"/>
      <c r="G6" s="62"/>
      <c r="H6" s="62"/>
      <c r="I6" s="63"/>
      <c r="J6" s="62"/>
      <c r="K6" s="62"/>
      <c r="L6" s="62"/>
      <c r="M6" s="15"/>
      <c r="N6" s="62"/>
      <c r="O6" s="62"/>
      <c r="P6" s="62"/>
      <c r="Q6" s="18"/>
      <c r="R6" s="64"/>
      <c r="S6" s="57"/>
    </row>
    <row r="7" spans="1:19" x14ac:dyDescent="0.35">
      <c r="D7" s="11" t="s">
        <v>24</v>
      </c>
      <c r="E7" s="48" t="s">
        <v>98</v>
      </c>
      <c r="G7" s="11" t="s">
        <v>50</v>
      </c>
      <c r="K7" s="10" t="s">
        <v>78</v>
      </c>
      <c r="Q7" s="10" t="s">
        <v>51</v>
      </c>
    </row>
    <row r="8" spans="1:19" x14ac:dyDescent="0.35">
      <c r="D8" s="12" t="s">
        <v>52</v>
      </c>
      <c r="E8" s="12" t="s">
        <v>97</v>
      </c>
      <c r="G8" s="13" t="s">
        <v>63</v>
      </c>
      <c r="K8" s="13" t="s">
        <v>61</v>
      </c>
      <c r="Q8" s="13" t="s">
        <v>69</v>
      </c>
    </row>
    <row r="9" spans="1:19" x14ac:dyDescent="0.35">
      <c r="D9" s="12" t="s">
        <v>53</v>
      </c>
      <c r="E9" s="12" t="s">
        <v>99</v>
      </c>
      <c r="G9" s="13" t="s">
        <v>64</v>
      </c>
      <c r="K9" s="13" t="s">
        <v>62</v>
      </c>
      <c r="Q9" s="13" t="s">
        <v>70</v>
      </c>
    </row>
    <row r="10" spans="1:19" x14ac:dyDescent="0.35">
      <c r="D10" s="12" t="s">
        <v>54</v>
      </c>
      <c r="E10" s="12" t="s">
        <v>100</v>
      </c>
      <c r="G10" s="13" t="s">
        <v>65</v>
      </c>
      <c r="K10" s="13" t="s">
        <v>66</v>
      </c>
      <c r="Q10" s="13" t="s">
        <v>71</v>
      </c>
    </row>
    <row r="11" spans="1:19" x14ac:dyDescent="0.35">
      <c r="D11" s="12" t="s">
        <v>55</v>
      </c>
      <c r="F11" s="16" t="s">
        <v>76</v>
      </c>
      <c r="K11" s="13" t="s">
        <v>77</v>
      </c>
      <c r="Q11" s="13" t="s">
        <v>72</v>
      </c>
    </row>
    <row r="12" spans="1:19" x14ac:dyDescent="0.35">
      <c r="F12" s="13" t="s">
        <v>79</v>
      </c>
      <c r="J12" s="10" t="s">
        <v>56</v>
      </c>
    </row>
    <row r="13" spans="1:19" x14ac:dyDescent="0.35">
      <c r="F13" s="13" t="s">
        <v>80</v>
      </c>
      <c r="J13" s="14" t="s">
        <v>47</v>
      </c>
      <c r="P13" s="10" t="s">
        <v>57</v>
      </c>
    </row>
    <row r="14" spans="1:19" x14ac:dyDescent="0.35">
      <c r="F14" s="13" t="s">
        <v>81</v>
      </c>
      <c r="J14" s="14" t="s">
        <v>48</v>
      </c>
      <c r="P14" s="14" t="s">
        <v>60</v>
      </c>
    </row>
    <row r="15" spans="1:19" x14ac:dyDescent="0.35">
      <c r="F15" s="13" t="s">
        <v>82</v>
      </c>
      <c r="J15" s="14" t="s">
        <v>49</v>
      </c>
      <c r="P15" s="14" t="s">
        <v>58</v>
      </c>
    </row>
    <row r="16" spans="1:19" x14ac:dyDescent="0.35">
      <c r="F16" s="13" t="s">
        <v>83</v>
      </c>
      <c r="P16" s="14" t="s">
        <v>59</v>
      </c>
    </row>
    <row r="17" spans="6:6" x14ac:dyDescent="0.35">
      <c r="F17" s="13" t="s">
        <v>85</v>
      </c>
    </row>
    <row r="18" spans="6:6" x14ac:dyDescent="0.35">
      <c r="F18" s="13" t="s">
        <v>84</v>
      </c>
    </row>
    <row r="36" spans="5:17" x14ac:dyDescent="0.35"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5"/>
    </row>
    <row r="37" spans="5:17" x14ac:dyDescent="0.35"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5"/>
    </row>
    <row r="38" spans="5:17" x14ac:dyDescent="0.35"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5"/>
    </row>
    <row r="39" spans="5:17" x14ac:dyDescent="0.35"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5"/>
    </row>
    <row r="40" spans="5:17" x14ac:dyDescent="0.35"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5"/>
    </row>
    <row r="41" spans="5:17" x14ac:dyDescent="0.35"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5"/>
    </row>
    <row r="42" spans="5:17" x14ac:dyDescent="0.35"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5"/>
    </row>
    <row r="43" spans="5:17" x14ac:dyDescent="0.35"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5"/>
    </row>
    <row r="44" spans="5:17" x14ac:dyDescent="0.35"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5"/>
    </row>
    <row r="45" spans="5:17" x14ac:dyDescent="0.35"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5"/>
    </row>
    <row r="46" spans="5:17" x14ac:dyDescent="0.35"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</row>
    <row r="47" spans="5:17" x14ac:dyDescent="0.35"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</row>
    <row r="48" spans="5:17" x14ac:dyDescent="0.35"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</row>
  </sheetData>
  <mergeCells count="4">
    <mergeCell ref="E3:F3"/>
    <mergeCell ref="G3:I3"/>
    <mergeCell ref="K3:M3"/>
    <mergeCell ref="N3:Q3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zoomScaleNormal="100" workbookViewId="0">
      <selection activeCell="T6" sqref="T6"/>
    </sheetView>
  </sheetViews>
  <sheetFormatPr defaultRowHeight="14.5" x14ac:dyDescent="0.35"/>
  <cols>
    <col min="1" max="1" width="20" customWidth="1" collapsed="1"/>
    <col min="2" max="2" width="9.26953125" customWidth="1" collapsed="1"/>
    <col min="3" max="3" width="19.1796875" customWidth="1" collapsed="1"/>
    <col min="16" max="16" width="7.81640625" customWidth="1" collapsed="1"/>
    <col min="17" max="17" width="2.81640625" customWidth="1" collapsed="1"/>
  </cols>
  <sheetData>
    <row r="1" spans="1:17" ht="70" customHeight="1" x14ac:dyDescent="0.35">
      <c r="C1" s="21" t="s">
        <v>92</v>
      </c>
    </row>
    <row r="2" spans="1:17" ht="70" customHeight="1" x14ac:dyDescent="0.35">
      <c r="A2" s="65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70" customHeight="1" x14ac:dyDescent="0.35">
      <c r="A3" s="65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70" customHeight="1" x14ac:dyDescent="0.35">
      <c r="A4" s="65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ht="70" customHeight="1" x14ac:dyDescent="0.35">
      <c r="A5" s="65" t="s">
        <v>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7" ht="50.15" customHeight="1" x14ac:dyDescent="0.35"/>
    <row r="7" spans="1:17" ht="50.15" customHeight="1" x14ac:dyDescent="0.35"/>
    <row r="8" spans="1:17" ht="50.15" customHeight="1" x14ac:dyDescent="0.35"/>
    <row r="9" spans="1:17" ht="50.15" customHeight="1" x14ac:dyDescent="0.35"/>
    <row r="10" spans="1:17" ht="50.15" customHeight="1" x14ac:dyDescent="0.35"/>
    <row r="11" spans="1:17" ht="50.15" customHeight="1" x14ac:dyDescent="0.35"/>
    <row r="12" spans="1:17" ht="50.15" customHeight="1" x14ac:dyDescent="0.35"/>
    <row r="13" spans="1:17" ht="50.15" customHeight="1" x14ac:dyDescent="0.35"/>
    <row r="14" spans="1:17" ht="50.15" customHeight="1" x14ac:dyDescent="0.35"/>
    <row r="15" spans="1:17" ht="50.15" customHeight="1" x14ac:dyDescent="0.35"/>
    <row r="16" spans="1:17" ht="50.15" customHeight="1" x14ac:dyDescent="0.35"/>
    <row r="17" ht="50.15" customHeight="1" x14ac:dyDescent="0.35"/>
    <row r="18" ht="50.15" customHeight="1" x14ac:dyDescent="0.35"/>
    <row r="19" ht="50.15" customHeight="1" x14ac:dyDescent="0.35"/>
    <row r="20" ht="50.15" customHeight="1" x14ac:dyDescent="0.35"/>
    <row r="21" ht="50.15" customHeight="1" x14ac:dyDescent="0.35"/>
    <row r="22" ht="50.15" customHeight="1" x14ac:dyDescent="0.35"/>
    <row r="23" ht="50.15" customHeight="1" x14ac:dyDescent="0.35"/>
    <row r="24" ht="50.15" customHeight="1" x14ac:dyDescent="0.35"/>
    <row r="25" ht="50.15" customHeight="1" x14ac:dyDescent="0.35"/>
    <row r="26" ht="50.15" customHeight="1" x14ac:dyDescent="0.35"/>
    <row r="27" ht="50.15" customHeight="1" x14ac:dyDescent="0.35"/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A42"/>
  <sheetViews>
    <sheetView topLeftCell="A7" zoomScale="70" zoomScaleNormal="70" workbookViewId="0">
      <selection activeCell="Y13" sqref="Y13"/>
    </sheetView>
  </sheetViews>
  <sheetFormatPr defaultRowHeight="14.5" x14ac:dyDescent="0.35"/>
  <sheetData>
    <row r="42" spans="27:27" x14ac:dyDescent="0.35">
      <c r="AA42" t="s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P14"/>
  <sheetViews>
    <sheetView topLeftCell="A4" workbookViewId="0">
      <selection activeCell="D5" sqref="D5"/>
    </sheetView>
  </sheetViews>
  <sheetFormatPr defaultRowHeight="14.5" x14ac:dyDescent="0.35"/>
  <cols>
    <col min="5" max="5" width="10.453125" customWidth="1" collapsed="1"/>
    <col min="8" max="8" width="9.81640625" customWidth="1" collapsed="1"/>
    <col min="11" max="11" width="9.54296875" customWidth="1" collapsed="1"/>
    <col min="14" max="14" width="10.1796875" customWidth="1" collapsed="1"/>
  </cols>
  <sheetData>
    <row r="5" spans="5:16" ht="39.5" x14ac:dyDescent="0.35">
      <c r="F5" s="66" t="s">
        <v>112</v>
      </c>
      <c r="G5" s="66" t="s">
        <v>113</v>
      </c>
      <c r="H5" s="66" t="s">
        <v>101</v>
      </c>
      <c r="I5" s="66" t="s">
        <v>115</v>
      </c>
      <c r="J5" s="66" t="s">
        <v>116</v>
      </c>
      <c r="K5" s="66" t="s">
        <v>117</v>
      </c>
      <c r="L5" s="66" t="s">
        <v>118</v>
      </c>
      <c r="M5" s="66" t="s">
        <v>119</v>
      </c>
      <c r="N5" s="66" t="s">
        <v>120</v>
      </c>
    </row>
    <row r="6" spans="5:16" ht="39.5" x14ac:dyDescent="0.35">
      <c r="E6" s="66" t="s">
        <v>112</v>
      </c>
      <c r="F6" s="73" t="s">
        <v>114</v>
      </c>
      <c r="G6" s="72"/>
      <c r="H6" s="72"/>
      <c r="I6" s="67"/>
      <c r="J6" s="67"/>
      <c r="K6" s="67"/>
      <c r="L6" s="70"/>
      <c r="M6" s="70"/>
      <c r="N6" s="70"/>
    </row>
    <row r="7" spans="5:16" ht="26.5" x14ac:dyDescent="0.35">
      <c r="E7" s="66" t="s">
        <v>113</v>
      </c>
      <c r="F7" s="72"/>
      <c r="G7" s="73" t="s">
        <v>114</v>
      </c>
      <c r="H7" s="72"/>
      <c r="I7" s="67"/>
      <c r="J7" s="67"/>
      <c r="K7" s="67"/>
      <c r="L7" s="70"/>
      <c r="M7" s="70"/>
      <c r="N7" s="70"/>
    </row>
    <row r="8" spans="5:16" ht="26.5" x14ac:dyDescent="0.35">
      <c r="E8" s="66" t="s">
        <v>101</v>
      </c>
      <c r="F8" s="72"/>
      <c r="G8" s="72"/>
      <c r="H8" s="73" t="s">
        <v>114</v>
      </c>
      <c r="I8" s="67"/>
      <c r="J8" s="67"/>
      <c r="K8" s="67"/>
      <c r="L8" s="70"/>
      <c r="M8" s="70"/>
      <c r="N8" s="70"/>
    </row>
    <row r="9" spans="5:16" ht="39.5" x14ac:dyDescent="0.35">
      <c r="E9" s="66" t="s">
        <v>115</v>
      </c>
      <c r="F9" s="67"/>
      <c r="G9" s="67"/>
      <c r="H9" s="67"/>
      <c r="I9" s="69" t="s">
        <v>114</v>
      </c>
      <c r="J9" s="68"/>
      <c r="K9" s="68"/>
      <c r="L9" s="70"/>
      <c r="M9" s="70"/>
      <c r="N9" s="70"/>
    </row>
    <row r="10" spans="5:16" ht="26.5" x14ac:dyDescent="0.35">
      <c r="E10" s="66" t="s">
        <v>116</v>
      </c>
      <c r="F10" s="67"/>
      <c r="G10" s="67"/>
      <c r="H10" s="67"/>
      <c r="I10" s="68"/>
      <c r="J10" s="69" t="s">
        <v>114</v>
      </c>
      <c r="K10" s="68"/>
      <c r="L10" s="70"/>
      <c r="M10" s="70"/>
      <c r="N10" s="70"/>
    </row>
    <row r="11" spans="5:16" ht="26.5" x14ac:dyDescent="0.35">
      <c r="E11" s="66" t="s">
        <v>117</v>
      </c>
      <c r="F11" s="67"/>
      <c r="G11" s="67"/>
      <c r="H11" s="67"/>
      <c r="I11" s="68"/>
      <c r="J11" s="68"/>
      <c r="K11" s="69" t="s">
        <v>114</v>
      </c>
      <c r="L11" s="70"/>
      <c r="M11" s="70"/>
      <c r="N11" s="70"/>
    </row>
    <row r="12" spans="5:16" ht="39.5" x14ac:dyDescent="0.35">
      <c r="E12" s="66" t="s">
        <v>118</v>
      </c>
      <c r="F12" s="70"/>
      <c r="G12" s="70"/>
      <c r="H12" s="70"/>
      <c r="I12" s="70"/>
      <c r="J12" s="70"/>
      <c r="K12" s="70"/>
      <c r="L12" s="71" t="s">
        <v>114</v>
      </c>
      <c r="M12" s="70"/>
      <c r="N12" s="70"/>
    </row>
    <row r="13" spans="5:16" ht="26.5" x14ac:dyDescent="0.35">
      <c r="E13" s="66" t="s">
        <v>119</v>
      </c>
      <c r="F13" s="70"/>
      <c r="G13" s="70"/>
      <c r="H13" s="70"/>
      <c r="I13" s="70"/>
      <c r="J13" s="70"/>
      <c r="K13" s="70"/>
      <c r="L13" s="70"/>
      <c r="M13" s="71" t="s">
        <v>114</v>
      </c>
      <c r="N13" s="70"/>
    </row>
    <row r="14" spans="5:16" ht="26.5" x14ac:dyDescent="0.35">
      <c r="E14" s="66" t="s">
        <v>120</v>
      </c>
      <c r="F14" s="70"/>
      <c r="G14" s="70"/>
      <c r="H14" s="70"/>
      <c r="I14" s="70"/>
      <c r="J14" s="70"/>
      <c r="K14" s="70"/>
      <c r="L14" s="70"/>
      <c r="M14" s="70"/>
      <c r="N14" s="71" t="s">
        <v>114</v>
      </c>
      <c r="P14" t="s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7</vt:i4>
      </vt:variant>
    </vt:vector>
  </HeadingPairs>
  <TitlesOfParts>
    <vt:vector size="7" baseType="lpstr">
      <vt:lpstr>Portfolio Data Template</vt:lpstr>
      <vt:lpstr>PPM Dashboard</vt:lpstr>
      <vt:lpstr>PPM Dashboard (2)</vt:lpstr>
      <vt:lpstr>PPM process</vt:lpstr>
      <vt:lpstr>Graphs</vt:lpstr>
      <vt:lpstr>Sheet1</vt:lpstr>
      <vt:lpstr>Sheet2</vt:lpstr>
    </vt:vector>
  </TitlesOfParts>
  <Company>Oulun yliopisto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Arto Tolonen</dc:creator>
  <cp:lastModifiedBy>Tapio</cp:lastModifiedBy>
  <cp:lastPrinted>2014-06-11T09:57:16Z</cp:lastPrinted>
  <dcterms:created xsi:type="dcterms:W3CDTF">2014-05-27T09:05:36Z</dcterms:created>
  <dcterms:modified xsi:type="dcterms:W3CDTF">2017-02-23T12:38:51Z</dcterms:modified>
</cp:coreProperties>
</file>